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Messhinweise" sheetId="2" state="visible" r:id="rId4"/>
    <sheet name="Räume" sheetId="3" state="visible" r:id="rId5"/>
    <sheet name="Ergebnis" sheetId="4" state="visible" r:id="rId6"/>
    <sheet name="Beispiel" sheetId="5" state="visible" r:id="rId7"/>
    <sheet name="Listen" sheetId="6" state="hidden" r:id="rId8"/>
  </sheets>
  <definedNames>
    <definedName function="false" hidden="false" localSheetId="4" name="_xlnm.Print_Titles" vbProcedure="false">Beispiel!$6:$6</definedName>
    <definedName function="false" hidden="false" localSheetId="2" name="_xlnm.Print_Titles" vbProcedure="false">Räume!$6:$6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6" authorId="0">
      <text>
        <r>
          <rPr>
            <sz val="10"/>
            <rFont val="Arial"/>
            <family val="2"/>
          </rPr>
          <t xml:space="preserve">Nur für Flächen, die Sie selbst ausgerechnet haben. Wenn hier etwas steht, werden Länge und Breite ignoriert.</t>
        </r>
      </text>
    </comment>
    <comment ref="I6" authorId="0">
      <text>
        <r>
          <rPr>
            <sz val="10"/>
            <rFont val="Arial"/>
            <family val="2"/>
          </rPr>
          <t xml:space="preserve">Lichte Höhe dieses Raumteils, gemessen vom fertigen Fußboden. Bei Schrägen: jede Höhenzone in eine eigene Zeile.</t>
        </r>
      </text>
    </comment>
    <comment ref="K6" authorId="0">
      <text>
        <r>
          <rPr>
            <sz val="10"/>
            <rFont val="Arial"/>
            <family val="2"/>
          </rPr>
          <t xml:space="preserve">Anteil nach § 4 WoFlV. Abzüge erscheinen negativ.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6" authorId="0">
      <text>
        <r>
          <rPr>
            <sz val="10"/>
            <rFont val="Arial"/>
            <family val="2"/>
          </rPr>
          <t xml:space="preserve">Nur für Flächen, die Sie selbst ausgerechnet haben. Wenn hier etwas steht, werden Länge und Breite ignoriert.</t>
        </r>
      </text>
    </comment>
    <comment ref="I6" authorId="0">
      <text>
        <r>
          <rPr>
            <sz val="10"/>
            <rFont val="Arial"/>
            <family val="2"/>
          </rPr>
          <t xml:space="preserve">Lichte Höhe dieses Raumteils, gemessen vom fertigen Fußboden. Bei Schrägen: jede Höhenzone in eine eigene Zeile.</t>
        </r>
      </text>
    </comment>
    <comment ref="K6" authorId="0">
      <text>
        <r>
          <rPr>
            <sz val="10"/>
            <rFont val="Arial"/>
            <family val="2"/>
          </rPr>
          <t xml:space="preserve">Anteil nach § 4 WoFlV. Abzüge erscheinen negativ.</t>
        </r>
      </text>
    </comment>
  </commentList>
</comments>
</file>

<file path=xl/sharedStrings.xml><?xml version="1.0" encoding="utf-8"?>
<sst xmlns="http://schemas.openxmlformats.org/spreadsheetml/2006/main" count="250" uniqueCount="144">
  <si>
    <t xml:space="preserve">Wohnflächenrechner</t>
  </si>
  <si>
    <t xml:space="preserve">nach der Wohnflächenverordnung (WoFlV)</t>
  </si>
  <si>
    <t xml:space="preserve">Zum Ratgeber „Was zur Wohnfläche zählt – und was nicht“ · Version 1.0 · Stand September 2026</t>
  </si>
  <si>
    <t xml:space="preserve">Bitte zuerst lesen: Dieser Rechner dient nur der ersten Orientierung</t>
  </si>
  <si>
    <t xml:space="preserve">Nur eine erste Orientierung</t>
  </si>
  <si>
    <t xml:space="preserve">Das Ergebnis ist so genau wie Ihre eigenen Maße und Angaben – nicht genauer. Es ist ein Richtwert, mit dem Sie eine vorhandene Zahl einordnen können, und keine Wohnflächenberechnung im fachlichen Sinn.</t>
  </si>
  <si>
    <t xml:space="preserve">Kein Ersatz für ein Aufmaß</t>
  </si>
  <si>
    <t xml:space="preserve">Es hat keine Prüfung vor Ort stattgefunden. Niemand hat nachgemessen, ob Maße, Raumhöhen, Nischen, Treppen und Raumarten richtig erfasst sind. Ein professionelles Aufmaß ersetzt dieser Rechner deshalb nicht.</t>
  </si>
  <si>
    <t xml:space="preserve">Banken akzeptieren ihn in der Regel nicht</t>
  </si>
  <si>
    <t xml:space="preserve">Für eine Finanzierung verlangen Banken in der Regel eine Wohnflächenberechnung aus einem Aufmaß vor Ort oder aus prüffähigen Plänen. Eine Selbstberechnung mit diesem Rechner wird dafür üblicherweise nicht anerkannt.</t>
  </si>
  <si>
    <t xml:space="preserve">Nicht für Verträge</t>
  </si>
  <si>
    <t xml:space="preserve">Für Exposé, Kaufvertrag, Mietvertrag oder Nebenkostenabrechnung sollten Sie sich nicht auf dieses Ergebnis stützen. Der Rechner ist keine Rechtsberatung.</t>
  </si>
  <si>
    <t xml:space="preserve">Nur Wohnflächenverordnung</t>
  </si>
  <si>
    <t xml:space="preserve">Gerechnet wird ausschließlich nach der WoFlV (gültig seit 2004). Berechnungen nach der Zweiten Berechnungsverordnung, DIN 283 oder DIN 277 kommen zu anderen Zahlen und lassen sich hiermit nicht nachbilden.</t>
  </si>
  <si>
    <t xml:space="preserve">So gehen Sie vor</t>
  </si>
  <si>
    <t xml:space="preserve">1. Messhinweise lesen</t>
  </si>
  <si>
    <t xml:space="preserve">Blatt „Messhinweise“: wo gemessen wird, was nicht zählt, wie Sie eine Dachschräge in Streifen aufteilen.</t>
  </si>
  <si>
    <t xml:space="preserve">2. Beispiel ansehen</t>
  </si>
  <si>
    <t xml:space="preserve">Blatt „Beispiel“ zeigt ein ausgefülltes Dachgeschoss mit Schräge, Balkon, Schornstein und Treppe.</t>
  </si>
  <si>
    <t xml:space="preserve">3. Räume eintragen</t>
  </si>
  <si>
    <t xml:space="preserve">Blatt „Räume“: eine Zeile je Raum oder Teilfläche. Nur die hellblauen Felder ausfüllen, alles andere rechnet sich selbst.</t>
  </si>
  <si>
    <t xml:space="preserve">4. Ergebnis ablesen</t>
  </si>
  <si>
    <t xml:space="preserve">Blatt „Ergebnis“: Wohnfläche gesamt, nach Geschossen und nach Raumarten.</t>
  </si>
  <si>
    <t xml:space="preserve">Legende</t>
  </si>
  <si>
    <t xml:space="preserve">Eingabe</t>
  </si>
  <si>
    <t xml:space="preserve">Hellblaue Felder füllen Sie aus. Alle anderen Felder sind gesperrt und enthalten Formeln.</t>
  </si>
  <si>
    <t xml:space="preserve">Ergebnis</t>
  </si>
  <si>
    <t xml:space="preserve">Fette Werte werden berechnet.</t>
  </si>
  <si>
    <t xml:space="preserve">Sie brauchen eine belastbare Zahl?</t>
  </si>
  <si>
    <t xml:space="preserve">Für Verkauf, Finanzierung oder Vermietung messe ich Ihre Immobilie vor Ort auf und berechne die Wohnfläche nach der Wohnflächenverordnung – nachvollziehbar Raum für Raum, mit bemaßtem Grundriss.</t>
  </si>
  <si>
    <t xml:space="preserve">Ines van Genabith</t>
  </si>
  <si>
    <t xml:space="preserve">Wüstenrot Immobilien · Energieberaterin · Sachverständige für Immobilienbewertung (DEKRA D1)</t>
  </si>
  <si>
    <t xml:space="preserve">Mobil</t>
  </si>
  <si>
    <t xml:space="preserve">0170 369 41 15</t>
  </si>
  <si>
    <t xml:space="preserve">Aufmaß und Wohnflächenberechnung</t>
  </si>
  <si>
    <t xml:space="preserve">makler-des-suedens.de/wohnflaechenberechnung</t>
  </si>
  <si>
    <t xml:space="preserve">Rechtsgrundlage: Verordnung zur Berechnung der Wohnfläche (Wohnflächenverordnung – WoFlV) vom 25.11.2003, BGBl. I S. 2346, §§ 2–4.</t>
  </si>
  <si>
    <t xml:space="preserve">Messhinweise</t>
  </si>
  <si>
    <t xml:space="preserve">Kurzfassung der Regeln aus §§ 2 bis 4 WoFlV. Ausführlich im Ratgeber, Kapitel 03 bis 10.</t>
  </si>
  <si>
    <t xml:space="preserve">Wo messen Sie?</t>
  </si>
  <si>
    <t xml:space="preserve">Ab Vorderkante der Wand</t>
  </si>
  <si>
    <t xml:space="preserve">Gemessen wird zwischen den fertigen Oberflächen: ab Putz, Fliesen oder Verkleidung – nicht ab dem Mauerwerk (§ 3 Abs. 1 WoFlV).</t>
  </si>
  <si>
    <t xml:space="preserve">Übermessen</t>
  </si>
  <si>
    <t xml:space="preserve">Fuß- und Sockelleisten, Heizkörper, Einbaumöbel, Badewannen und freiliegende Leitungen werden nicht abgezogen. Sie messen einfach darüber hinweg.</t>
  </si>
  <si>
    <t xml:space="preserve">Im fertigen Raum</t>
  </si>
  <si>
    <t xml:space="preserve">Messen Sie im fertigen Zustand. Maße aus alten Bauplänen sind oft Rohbaumaße und fallen dann zu groß aus.</t>
  </si>
  <si>
    <t xml:space="preserve">Was nicht zählt</t>
  </si>
  <si>
    <t xml:space="preserve">Türnischen</t>
  </si>
  <si>
    <t xml:space="preserve">Die Öffnung in der Wand, durch die man geht, zählt nie. Tragen Sie sie nicht ein.</t>
  </si>
  <si>
    <t xml:space="preserve">Fenster- und Wandnischen</t>
  </si>
  <si>
    <t xml:space="preserve">Zählen nur, wenn sie bis zum Fußboden reichen und tiefer als 13 cm sind. Alle anderen nicht eintragen.</t>
  </si>
  <si>
    <t xml:space="preserve">Schornstein, Pfeiler, Vormauerung</t>
  </si>
  <si>
    <t xml:space="preserve">Werden abgezogen, wenn sie höher als 1,50 m sind und mehr als 0,1 m² Grundfläche haben. Dafür gibt es eine eigene Raumart „Abzug“.</t>
  </si>
  <si>
    <t xml:space="preserve">Treppen</t>
  </si>
  <si>
    <t xml:space="preserve">Treppen mit mehr als drei Steigungen und ihre Absätze werden abgezogen – auf jedem Geschoss, auf dem sie Fläche belegen. Bis zu drei Stufen zählen mit.</t>
  </si>
  <si>
    <t xml:space="preserve">Zubehörräume</t>
  </si>
  <si>
    <t xml:space="preserve">Keller, Dachboden, Heizraum, Waschküche, Garage und Abstellräume außerhalb der Wohnung gehören nicht zur Wohnfläche (§ 2 Abs. 3 WoFlV).</t>
  </si>
  <si>
    <t xml:space="preserve">Dachschräge</t>
  </si>
  <si>
    <t xml:space="preserve">Lichte Höhe</t>
  </si>
  <si>
    <t xml:space="preserve">Gemessen wird vom fertigen Fußboden bis zur fertigen Decke oder Schräge.</t>
  </si>
  <si>
    <t xml:space="preserve">Drei Zonen</t>
  </si>
  <si>
    <t xml:space="preserve">Ab 2,00 m zählt die Fläche voll, von 1,00 m bis unter 2,00 m zur Hälfte, unter 1,00 m gar nicht (§ 4 Nr. 1 und 2 WoFlV).</t>
  </si>
  <si>
    <t xml:space="preserve">So teilen Sie auf</t>
  </si>
  <si>
    <t xml:space="preserve">Markieren Sie an beiden Enden des Raums, wo die Schräge 1,00 m und 2,00 m hoch ist. Jeder Streifen wird eine eigene Zeile mit gleichem Raumnamen und eigener Höhenzone.</t>
  </si>
  <si>
    <t xml:space="preserve">Balkon und Terrasse</t>
  </si>
  <si>
    <t xml:space="preserve">Anteil</t>
  </si>
  <si>
    <t xml:space="preserve">Balkone, Loggien, Dachgärten und Terrassen zählen in der Regel zu einem Viertel, höchstens zur Hälfte (§ 4 Nr. 4 WoFlV). Den Anteil stellen Sie im Blatt „Räume“ oben ein.</t>
  </si>
  <si>
    <t xml:space="preserve">Bis wohin</t>
  </si>
  <si>
    <t xml:space="preserve">Gemessen wird bis zum baulichen Abschluss – dem Geländer oder dem Ende des festen Belags.</t>
  </si>
  <si>
    <t xml:space="preserve">Wintergarten</t>
  </si>
  <si>
    <t xml:space="preserve">Beheizbar</t>
  </si>
  <si>
    <t xml:space="preserve">Ein beheizbarer Wintergarten zählt wie ein Wohnraum.</t>
  </si>
  <si>
    <t xml:space="preserve">Unbeheizbar</t>
  </si>
  <si>
    <t xml:space="preserve">Ein unbeheizbarer, allseits geschlossener Wintergarten zählt zur Hälfte (§ 4 Nr. 3 WoFlV). Der Rechner setzt dafür 50 % an, Raumteile unter 1,00 m gar nicht.</t>
  </si>
  <si>
    <t xml:space="preserve">Formen</t>
  </si>
  <si>
    <t xml:space="preserve">Rechteck</t>
  </si>
  <si>
    <t xml:space="preserve">Länge × Breite. Einen L-förmigen Raum teilen Sie in zwei Rechtecke.</t>
  </si>
  <si>
    <t xml:space="preserve">Dreieck</t>
  </si>
  <si>
    <t xml:space="preserve">Für schräge Wände: Länge × Breite ÷ 2 (Grundseite und Höhe des Dreiecks).</t>
  </si>
  <si>
    <t xml:space="preserve">Andere Formen</t>
  </si>
  <si>
    <t xml:space="preserve">Runde oder unregelmäßige Flächen können Sie selbst ausrechnen und die Fläche direkt in die Spalte „oder Fläche direkt“ eintragen.</t>
  </si>
  <si>
    <t xml:space="preserve">Nur zur ersten Orientierung. Kein Aufmaß, keine Prüfung vor Ort. Banken akzeptieren diese Selbstberechnung in der Regel nicht für eine Finanzierung.</t>
  </si>
  <si>
    <t xml:space="preserve">Räume</t>
  </si>
  <si>
    <t xml:space="preserve">Anrechnung Balkon, Loggia, Dachgarten, Terrasse:</t>
  </si>
  <si>
    <t xml:space="preserve">25 % (Regelfall)</t>
  </si>
  <si>
    <t xml:space="preserve">Regelfall ist ein Viertel, höchstens die Hälfte (§ 4 Nr. 4 WoFlV).</t>
  </si>
  <si>
    <t xml:space="preserve">Rot hinterlegt: Angabe fehlt noch. Balkon und Zubehörraum brauchen keine Höhe.</t>
  </si>
  <si>
    <t xml:space="preserve">Nr.</t>
  </si>
  <si>
    <t xml:space="preserve">Geschoss</t>
  </si>
  <si>
    <t xml:space="preserve">Raum</t>
  </si>
  <si>
    <t xml:space="preserve">Raumart</t>
  </si>
  <si>
    <t xml:space="preserve">Form</t>
  </si>
  <si>
    <t xml:space="preserve">Länge (m)</t>
  </si>
  <si>
    <t xml:space="preserve">Breite (m)</t>
  </si>
  <si>
    <t xml:space="preserve">oder Fläche direkt (m²)</t>
  </si>
  <si>
    <t xml:space="preserve">Grundfläche (m²)</t>
  </si>
  <si>
    <t xml:space="preserve">Anrechnung</t>
  </si>
  <si>
    <t xml:space="preserve">Wohnfläche (m²)</t>
  </si>
  <si>
    <t xml:space="preserve">Wohnfläche gesamt</t>
  </si>
  <si>
    <t xml:space="preserve">Wohnfläche nach WoFlV aus Ihren Angaben im Blatt „Räume“</t>
  </si>
  <si>
    <t xml:space="preserve">Wohnfläche gesamt (Richtwert)</t>
  </si>
  <si>
    <t xml:space="preserve">Nach Geschossen</t>
  </si>
  <si>
    <t xml:space="preserve">Grundfläche m²</t>
  </si>
  <si>
    <t xml:space="preserve">Wohnfläche m²</t>
  </si>
  <si>
    <t xml:space="preserve">Kellergeschoss</t>
  </si>
  <si>
    <t xml:space="preserve">Erdgeschoss</t>
  </si>
  <si>
    <t xml:space="preserve">1. Obergeschoss</t>
  </si>
  <si>
    <t xml:space="preserve">2. Obergeschoss</t>
  </si>
  <si>
    <t xml:space="preserve">Dachgeschoss</t>
  </si>
  <si>
    <t xml:space="preserve">Spitzboden</t>
  </si>
  <si>
    <t xml:space="preserve">Sonstiges</t>
  </si>
  <si>
    <t xml:space="preserve">ohne Angabe</t>
  </si>
  <si>
    <t xml:space="preserve">Summe</t>
  </si>
  <si>
    <t xml:space="preserve">Nach Raumarten</t>
  </si>
  <si>
    <t xml:space="preserve">Wohnraum (Zimmer, Küche, Bad, Flur, Abstellraum in der Wohnung)</t>
  </si>
  <si>
    <t xml:space="preserve">Wintergarten, beheizbar</t>
  </si>
  <si>
    <t xml:space="preserve">Wintergarten unbeheizbar, Schwimmbad (allseits geschlossen)</t>
  </si>
  <si>
    <t xml:space="preserve">Balkon, Loggia, Dachgarten, Terrasse</t>
  </si>
  <si>
    <t xml:space="preserve">Zubehörraum (Keller, Dachboden, Heizraum, Waschküche, Garage)</t>
  </si>
  <si>
    <t xml:space="preserve">Abzug: Schornstein, Pfeiler, Vormauerung (über 1,50 m hoch, über 0,1 m²)</t>
  </si>
  <si>
    <t xml:space="preserve">Abzug: Treppe mit mehr als drei Steigungen samt Absatz</t>
  </si>
  <si>
    <t xml:space="preserve">Abzüge erscheinen negativ. Zubehörräume sind als Grundfläche erfasst, zählen aber mit 0 % – so sehen Sie, was nicht mitgezählt wurde.</t>
  </si>
  <si>
    <t xml:space="preserve">Belastbare Zahl gewünscht? Aufmaß vor Ort mit Wohnflächenberechnung nach WoFlV:</t>
  </si>
  <si>
    <t xml:space="preserve">Ines van Genabith · Mobil 0170 369 41 15</t>
  </si>
  <si>
    <t xml:space="preserve">Beispiel: Dachgeschoss</t>
  </si>
  <si>
    <t xml:space="preserve">Nur zum Ansehen. Ihre eigenen Räume tragen Sie im Blatt „Räume“ ein.</t>
  </si>
  <si>
    <t xml:space="preserve">Schlafzimmer</t>
  </si>
  <si>
    <t xml:space="preserve">ab 2,00 m</t>
  </si>
  <si>
    <t xml:space="preserve">1,00 m bis unter 2,00 m</t>
  </si>
  <si>
    <t xml:space="preserve">unter 1,00 m</t>
  </si>
  <si>
    <t xml:space="preserve">Bad</t>
  </si>
  <si>
    <t xml:space="preserve">Flur</t>
  </si>
  <si>
    <t xml:space="preserve">Kinderzimmer</t>
  </si>
  <si>
    <t xml:space="preserve">Balkon</t>
  </si>
  <si>
    <t xml:space="preserve">Abstellraum im Spitz</t>
  </si>
  <si>
    <t xml:space="preserve">Typ</t>
  </si>
  <si>
    <t xml:space="preserve">Höhe</t>
  </si>
  <si>
    <t xml:space="preserve">Faktor</t>
  </si>
  <si>
    <t xml:space="preserve">hoehe</t>
  </si>
  <si>
    <t xml:space="preserve">50 % (Höchstwert)</t>
  </si>
  <si>
    <t xml:space="preserve">halb</t>
  </si>
  <si>
    <t xml:space="preserve">balkon</t>
  </si>
  <si>
    <t xml:space="preserve">null</t>
  </si>
  <si>
    <t xml:space="preserve">abzug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</si>
</sst>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.00"/>
    <numFmt numFmtId="167" formatCode="0%;\-0%;0%"/>
    <numFmt numFmtId="168" formatCode="0.00;\-0.00;0.00"/>
    <numFmt numFmtId="169" formatCode="0.00&quot; m²&quot;"/>
    <numFmt numFmtId="170" formatCode="0.00;\-0.00;\–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41414"/>
      <name val="Arial"/>
      <family val="0"/>
      <charset val="1"/>
    </font>
    <font>
      <b val="true"/>
      <sz val="16"/>
      <color rgb="FFF84914"/>
      <name val="Arial"/>
      <family val="0"/>
      <charset val="1"/>
    </font>
    <font>
      <sz val="9"/>
      <color rgb="FF6B6B6B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3"/>
      <color rgb="FFF84914"/>
      <name val="Arial"/>
      <family val="0"/>
      <charset val="1"/>
    </font>
    <font>
      <u val="single"/>
      <sz val="10"/>
      <color rgb="FF226478"/>
      <name val="Arial"/>
      <family val="0"/>
      <charset val="1"/>
    </font>
    <font>
      <sz val="8"/>
      <color rgb="FF6B6B6B"/>
      <name val="Arial"/>
      <family val="0"/>
      <charset val="1"/>
    </font>
    <font>
      <b val="true"/>
      <sz val="18"/>
      <color rgb="FF141414"/>
      <name val="Arial"/>
      <family val="0"/>
      <charset val="1"/>
    </font>
    <font>
      <b val="true"/>
      <sz val="12"/>
      <color rgb="FFF84914"/>
      <name val="Arial"/>
      <family val="0"/>
      <charset val="1"/>
    </font>
    <font>
      <b val="true"/>
      <sz val="9"/>
      <color rgb="FFF8491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41414"/>
      <name val="Arial"/>
      <family val="0"/>
      <charset val="1"/>
    </font>
    <font>
      <b val="true"/>
      <sz val="9"/>
      <color rgb="FF141414"/>
      <name val="Arial"/>
      <family val="0"/>
      <charset val="1"/>
    </font>
    <font>
      <sz val="10"/>
      <name val="Arial"/>
      <family val="2"/>
    </font>
    <font>
      <sz val="10"/>
      <color rgb="FF6B6B6B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b val="true"/>
      <sz val="9"/>
      <color rgb="FF226478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84914"/>
        <bgColor rgb="FF993300"/>
      </patternFill>
    </fill>
    <fill>
      <patternFill patternType="solid">
        <fgColor rgb="FFEEEEEE"/>
        <bgColor rgb="FFF4F4F4"/>
      </patternFill>
    </fill>
    <fill>
      <patternFill patternType="solid">
        <fgColor rgb="FFE3EEF2"/>
        <bgColor rgb="FFEEEEEE"/>
      </patternFill>
    </fill>
    <fill>
      <patternFill patternType="solid">
        <fgColor rgb="FF141414"/>
        <bgColor rgb="FF000000"/>
      </patternFill>
    </fill>
    <fill>
      <patternFill patternType="solid">
        <fgColor rgb="FFF4F4F4"/>
        <bgColor rgb="FFEEEE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226478"/>
      </left>
      <right style="thin">
        <color rgb="FF226478"/>
      </right>
      <top style="thin">
        <color rgb="FF226478"/>
      </top>
      <bottom style="thin">
        <color rgb="FF226478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7" fillId="4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DCF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26478"/>
      <rgbColor rgb="FFBFBFBF"/>
      <rgbColor rgb="FF808080"/>
      <rgbColor rgb="FF9999FF"/>
      <rgbColor rgb="FF993366"/>
      <rgbColor rgb="FFF4F4F4"/>
      <rgbColor rgb="FFE3EE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CCFFCC"/>
      <rgbColor rgb="FFFFFF99"/>
      <rgbColor rgb="FF99CCFF"/>
      <rgbColor rgb="FFFF99CC"/>
      <rgbColor rgb="FFCC99FF"/>
      <rgbColor rgb="FFFDCFC0"/>
      <rgbColor rgb="FF3366FF"/>
      <rgbColor rgb="FF33CCCC"/>
      <rgbColor rgb="FF99CC00"/>
      <rgbColor rgb="FFFFCC00"/>
      <rgbColor rgb="FFFF9900"/>
      <rgbColor rgb="FFF84914"/>
      <rgbColor rgb="FF6B6B6B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akler-des-suedens.de/wohnflaechenberechnung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makler-des-suedens.de/wohnflaechenberechnung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0"/>
  </cols>
  <sheetData>
    <row r="2" customFormat="false" ht="26.8" hidden="false" customHeight="false" outlineLevel="0" collapsed="false">
      <c r="B2" s="1" t="s">
        <v>0</v>
      </c>
    </row>
    <row r="3" customFormat="false" ht="19.7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24" hidden="false" customHeight="true" outlineLevel="0" collapsed="false">
      <c r="B6" s="4" t="s">
        <v>3</v>
      </c>
      <c r="C6" s="4"/>
    </row>
    <row r="7" customFormat="false" ht="45" hidden="false" customHeight="true" outlineLevel="0" collapsed="false">
      <c r="B7" s="5" t="s">
        <v>4</v>
      </c>
      <c r="C7" s="6" t="s">
        <v>5</v>
      </c>
    </row>
    <row r="8" customFormat="false" ht="45" hidden="false" customHeight="true" outlineLevel="0" collapsed="false">
      <c r="B8" s="5" t="s">
        <v>6</v>
      </c>
      <c r="C8" s="6" t="s">
        <v>7</v>
      </c>
    </row>
    <row r="9" customFormat="false" ht="45" hidden="false" customHeight="true" outlineLevel="0" collapsed="false">
      <c r="B9" s="5" t="s">
        <v>8</v>
      </c>
      <c r="C9" s="6" t="s">
        <v>9</v>
      </c>
    </row>
    <row r="10" customFormat="false" ht="30" hidden="false" customHeight="true" outlineLevel="0" collapsed="false">
      <c r="B10" s="5" t="s">
        <v>10</v>
      </c>
      <c r="C10" s="6" t="s">
        <v>11</v>
      </c>
    </row>
    <row r="11" customFormat="false" ht="45" hidden="false" customHeight="true" outlineLevel="0" collapsed="false">
      <c r="B11" s="5" t="s">
        <v>12</v>
      </c>
      <c r="C11" s="6" t="s">
        <v>13</v>
      </c>
    </row>
    <row r="13" customFormat="false" ht="16.15" hidden="false" customHeight="false" outlineLevel="0" collapsed="false">
      <c r="B13" s="7" t="s">
        <v>14</v>
      </c>
    </row>
    <row r="14" customFormat="false" ht="27.75" hidden="false" customHeight="true" outlineLevel="0" collapsed="false">
      <c r="B14" s="8" t="s">
        <v>15</v>
      </c>
      <c r="C14" s="9" t="s">
        <v>16</v>
      </c>
    </row>
    <row r="15" customFormat="false" ht="27.75" hidden="false" customHeight="true" outlineLevel="0" collapsed="false">
      <c r="B15" s="8" t="s">
        <v>17</v>
      </c>
      <c r="C15" s="9" t="s">
        <v>18</v>
      </c>
    </row>
    <row r="16" customFormat="false" ht="27.75" hidden="false" customHeight="true" outlineLevel="0" collapsed="false">
      <c r="B16" s="8" t="s">
        <v>19</v>
      </c>
      <c r="C16" s="9" t="s">
        <v>20</v>
      </c>
    </row>
    <row r="17" customFormat="false" ht="27.75" hidden="false" customHeight="true" outlineLevel="0" collapsed="false">
      <c r="B17" s="8" t="s">
        <v>21</v>
      </c>
      <c r="C17" s="9" t="s">
        <v>22</v>
      </c>
    </row>
    <row r="19" customFormat="false" ht="16.15" hidden="false" customHeight="false" outlineLevel="0" collapsed="false">
      <c r="B19" s="7" t="s">
        <v>23</v>
      </c>
    </row>
    <row r="20" customFormat="false" ht="15" hidden="false" customHeight="false" outlineLevel="0" collapsed="false">
      <c r="B20" s="10" t="s">
        <v>24</v>
      </c>
      <c r="C20" s="11" t="s">
        <v>25</v>
      </c>
    </row>
    <row r="21" customFormat="false" ht="15" hidden="false" customHeight="false" outlineLevel="0" collapsed="false">
      <c r="B21" s="8" t="s">
        <v>26</v>
      </c>
      <c r="C21" s="11" t="s">
        <v>27</v>
      </c>
    </row>
    <row r="23" customFormat="false" ht="16.15" hidden="false" customHeight="false" outlineLevel="0" collapsed="false">
      <c r="B23" s="7" t="s">
        <v>28</v>
      </c>
    </row>
    <row r="24" customFormat="false" ht="30" hidden="false" customHeight="true" outlineLevel="0" collapsed="false">
      <c r="B24" s="12" t="s">
        <v>29</v>
      </c>
      <c r="C24" s="12"/>
    </row>
    <row r="25" customFormat="false" ht="15" hidden="false" customHeight="false" outlineLevel="0" collapsed="false">
      <c r="B25" s="8" t="s">
        <v>30</v>
      </c>
      <c r="C25" s="11" t="s">
        <v>31</v>
      </c>
    </row>
    <row r="26" customFormat="false" ht="15" hidden="false" customHeight="false" outlineLevel="0" collapsed="false">
      <c r="B26" s="11" t="s">
        <v>32</v>
      </c>
      <c r="C26" s="11" t="s">
        <v>33</v>
      </c>
    </row>
    <row r="27" customFormat="false" ht="15" hidden="false" customHeight="false" outlineLevel="0" collapsed="false">
      <c r="B27" s="11" t="s">
        <v>34</v>
      </c>
      <c r="C27" s="13" t="s">
        <v>35</v>
      </c>
    </row>
    <row r="29" customFormat="false" ht="15" hidden="false" customHeight="false" outlineLevel="0" collapsed="false">
      <c r="B29" s="14" t="s">
        <v>36</v>
      </c>
      <c r="C29" s="14"/>
    </row>
  </sheetData>
  <sheetProtection sheet="true" formatColumns="false" formatRows="false"/>
  <mergeCells count="3">
    <mergeCell ref="B6:C6"/>
    <mergeCell ref="B24:C24"/>
    <mergeCell ref="B29:C29"/>
  </mergeCells>
  <hyperlinks>
    <hyperlink ref="C27" r:id="rId1" display="makler-des-suedens.de/wohnflaechenberechnung"/>
  </hyperlink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&amp;R&amp;"Arial,Regular"&amp;7 Version 1.0 · Stand September 2026 · Seite &amp;P von &amp;N</oddHeader>
    <oddFooter>&amp;C&amp;"Arial,Regular"&amp;7 Nur zur ersten Orientierung – ersetzt kein Aufmaß vor Ort und wird von Banken in der Regel nicht für eine Finanzierung akzeptiert.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2"/>
  </cols>
  <sheetData>
    <row r="2" customFormat="false" ht="22.05" hidden="false" customHeight="false" outlineLevel="0" collapsed="false">
      <c r="B2" s="15" t="s">
        <v>37</v>
      </c>
    </row>
    <row r="3" customFormat="false" ht="15" hidden="false" customHeight="false" outlineLevel="0" collapsed="false">
      <c r="B3" s="3" t="s">
        <v>38</v>
      </c>
    </row>
    <row r="5" customFormat="false" ht="15" hidden="false" customHeight="false" outlineLevel="0" collapsed="false">
      <c r="B5" s="16" t="s">
        <v>39</v>
      </c>
    </row>
    <row r="6" customFormat="false" ht="27.75" hidden="false" customHeight="true" outlineLevel="0" collapsed="false">
      <c r="B6" s="17" t="s">
        <v>40</v>
      </c>
      <c r="C6" s="9" t="s">
        <v>41</v>
      </c>
    </row>
    <row r="7" customFormat="false" ht="27.75" hidden="false" customHeight="true" outlineLevel="0" collapsed="false">
      <c r="B7" s="17" t="s">
        <v>42</v>
      </c>
      <c r="C7" s="9" t="s">
        <v>43</v>
      </c>
    </row>
    <row r="8" customFormat="false" ht="27.75" hidden="false" customHeight="true" outlineLevel="0" collapsed="false">
      <c r="B8" s="17" t="s">
        <v>44</v>
      </c>
      <c r="C8" s="9" t="s">
        <v>45</v>
      </c>
    </row>
    <row r="10" customFormat="false" ht="15" hidden="false" customHeight="false" outlineLevel="0" collapsed="false">
      <c r="B10" s="16" t="s">
        <v>46</v>
      </c>
    </row>
    <row r="11" customFormat="false" ht="27.75" hidden="false" customHeight="true" outlineLevel="0" collapsed="false">
      <c r="B11" s="17" t="s">
        <v>47</v>
      </c>
      <c r="C11" s="9" t="s">
        <v>48</v>
      </c>
    </row>
    <row r="12" customFormat="false" ht="27.75" hidden="false" customHeight="true" outlineLevel="0" collapsed="false">
      <c r="B12" s="17" t="s">
        <v>49</v>
      </c>
      <c r="C12" s="9" t="s">
        <v>50</v>
      </c>
    </row>
    <row r="13" customFormat="false" ht="27.75" hidden="false" customHeight="true" outlineLevel="0" collapsed="false">
      <c r="B13" s="17" t="s">
        <v>51</v>
      </c>
      <c r="C13" s="9" t="s">
        <v>52</v>
      </c>
    </row>
    <row r="14" customFormat="false" ht="27.75" hidden="false" customHeight="true" outlineLevel="0" collapsed="false">
      <c r="B14" s="17" t="s">
        <v>53</v>
      </c>
      <c r="C14" s="9" t="s">
        <v>54</v>
      </c>
    </row>
    <row r="15" customFormat="false" ht="27.75" hidden="false" customHeight="true" outlineLevel="0" collapsed="false">
      <c r="B15" s="17" t="s">
        <v>55</v>
      </c>
      <c r="C15" s="9" t="s">
        <v>56</v>
      </c>
    </row>
    <row r="17" customFormat="false" ht="15" hidden="false" customHeight="false" outlineLevel="0" collapsed="false">
      <c r="B17" s="16" t="s">
        <v>57</v>
      </c>
    </row>
    <row r="18" customFormat="false" ht="13.5" hidden="false" customHeight="true" outlineLevel="0" collapsed="false">
      <c r="B18" s="17" t="s">
        <v>58</v>
      </c>
      <c r="C18" s="9" t="s">
        <v>59</v>
      </c>
    </row>
    <row r="19" customFormat="false" ht="27.75" hidden="false" customHeight="true" outlineLevel="0" collapsed="false">
      <c r="B19" s="17" t="s">
        <v>60</v>
      </c>
      <c r="C19" s="9" t="s">
        <v>61</v>
      </c>
    </row>
    <row r="20" customFormat="false" ht="42" hidden="false" customHeight="true" outlineLevel="0" collapsed="false">
      <c r="B20" s="17" t="s">
        <v>62</v>
      </c>
      <c r="C20" s="9" t="s">
        <v>63</v>
      </c>
    </row>
    <row r="22" customFormat="false" ht="15" hidden="false" customHeight="false" outlineLevel="0" collapsed="false">
      <c r="B22" s="16" t="s">
        <v>64</v>
      </c>
    </row>
    <row r="23" customFormat="false" ht="42" hidden="false" customHeight="true" outlineLevel="0" collapsed="false">
      <c r="B23" s="17" t="s">
        <v>65</v>
      </c>
      <c r="C23" s="9" t="s">
        <v>66</v>
      </c>
    </row>
    <row r="24" customFormat="false" ht="27.75" hidden="false" customHeight="true" outlineLevel="0" collapsed="false">
      <c r="B24" s="17" t="s">
        <v>67</v>
      </c>
      <c r="C24" s="9" t="s">
        <v>68</v>
      </c>
    </row>
    <row r="26" customFormat="false" ht="15" hidden="false" customHeight="false" outlineLevel="0" collapsed="false">
      <c r="B26" s="16" t="s">
        <v>69</v>
      </c>
    </row>
    <row r="27" customFormat="false" ht="13.5" hidden="false" customHeight="true" outlineLevel="0" collapsed="false">
      <c r="B27" s="17" t="s">
        <v>70</v>
      </c>
      <c r="C27" s="9" t="s">
        <v>71</v>
      </c>
    </row>
    <row r="28" customFormat="false" ht="27.75" hidden="false" customHeight="true" outlineLevel="0" collapsed="false">
      <c r="B28" s="17" t="s">
        <v>72</v>
      </c>
      <c r="C28" s="9" t="s">
        <v>73</v>
      </c>
    </row>
    <row r="30" customFormat="false" ht="15" hidden="false" customHeight="false" outlineLevel="0" collapsed="false">
      <c r="B30" s="16" t="s">
        <v>74</v>
      </c>
    </row>
    <row r="31" customFormat="false" ht="13.5" hidden="false" customHeight="true" outlineLevel="0" collapsed="false">
      <c r="B31" s="17" t="s">
        <v>75</v>
      </c>
      <c r="C31" s="9" t="s">
        <v>76</v>
      </c>
    </row>
    <row r="32" customFormat="false" ht="13.5" hidden="false" customHeight="true" outlineLevel="0" collapsed="false">
      <c r="B32" s="17" t="s">
        <v>77</v>
      </c>
      <c r="C32" s="9" t="s">
        <v>78</v>
      </c>
    </row>
    <row r="33" customFormat="false" ht="27.75" hidden="false" customHeight="true" outlineLevel="0" collapsed="false">
      <c r="B33" s="17" t="s">
        <v>79</v>
      </c>
      <c r="C33" s="9" t="s">
        <v>80</v>
      </c>
    </row>
    <row r="35" customFormat="false" ht="15" hidden="false" customHeight="false" outlineLevel="0" collapsed="false">
      <c r="B35" s="18" t="s">
        <v>81</v>
      </c>
      <c r="C35" s="18"/>
    </row>
  </sheetData>
  <sheetProtection sheet="true" formatColumns="false" formatRows="false"/>
  <mergeCells count="1">
    <mergeCell ref="B35:C35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&amp;R&amp;"Arial,Regular"&amp;7 Version 1.0 · Stand September 2026 · Seite &amp;P von &amp;N</oddHeader>
    <oddFooter>&amp;C&amp;"Arial,Regular"&amp;7 Nur zur ersten Orientierung – ersetzt kein Aufmaß vor Ort und wird von Banken in der Regel nicht für eine Finanzierung akzeptiert.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54"/>
    <col collapsed="false" customWidth="true" hidden="false" outlineLevel="0" max="5" min="5" style="0" width="11"/>
    <col collapsed="false" customWidth="true" hidden="false" outlineLevel="0" max="7" min="6" style="0" width="10"/>
    <col collapsed="false" customWidth="true" hidden="false" outlineLevel="0" max="8" min="8" style="0" width="13"/>
    <col collapsed="false" customWidth="true" hidden="false" outlineLevel="0" max="9" min="9" style="0" width="22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13"/>
  </cols>
  <sheetData>
    <row r="1" customFormat="false" ht="22.05" hidden="false" customHeight="false" outlineLevel="0" collapsed="false">
      <c r="A1" s="15" t="s">
        <v>82</v>
      </c>
    </row>
    <row r="2" customFormat="false" ht="15" hidden="false" customHeight="false" outlineLevel="0" collapsed="false">
      <c r="A2" s="19" t="s">
        <v>81</v>
      </c>
    </row>
    <row r="4" customFormat="false" ht="15" hidden="false" customHeight="false" outlineLevel="0" collapsed="false">
      <c r="A4" s="20" t="s">
        <v>83</v>
      </c>
      <c r="B4" s="20"/>
      <c r="C4" s="20"/>
      <c r="D4" s="20"/>
      <c r="E4" s="21" t="s">
        <v>84</v>
      </c>
      <c r="F4" s="21"/>
      <c r="G4" s="22" t="n">
        <f aca="false">INDEX(Listen!$L$2:$L$3,MATCH(E4,Listen!$K$2:$K$3,0))</f>
        <v>0.25</v>
      </c>
      <c r="H4" s="23" t="s">
        <v>85</v>
      </c>
    </row>
    <row r="5" customFormat="false" ht="15" hidden="false" customHeight="false" outlineLevel="0" collapsed="false">
      <c r="D5" s="23" t="s">
        <v>86</v>
      </c>
    </row>
    <row r="6" customFormat="false" ht="30" hidden="false" customHeight="true" outlineLevel="0" collapsed="false">
      <c r="A6" s="24" t="s">
        <v>87</v>
      </c>
      <c r="B6" s="24" t="s">
        <v>88</v>
      </c>
      <c r="C6" s="24" t="s">
        <v>89</v>
      </c>
      <c r="D6" s="24" t="s">
        <v>90</v>
      </c>
      <c r="E6" s="24" t="s">
        <v>91</v>
      </c>
      <c r="F6" s="24" t="s">
        <v>92</v>
      </c>
      <c r="G6" s="24" t="s">
        <v>93</v>
      </c>
      <c r="H6" s="24" t="s">
        <v>94</v>
      </c>
      <c r="I6" s="24" t="s">
        <v>58</v>
      </c>
      <c r="J6" s="24" t="s">
        <v>95</v>
      </c>
      <c r="K6" s="24" t="s">
        <v>96</v>
      </c>
      <c r="L6" s="24" t="s">
        <v>97</v>
      </c>
    </row>
    <row r="7" customFormat="false" ht="15" hidden="false" customHeight="false" outlineLevel="0" collapsed="false">
      <c r="A7" s="25" t="n">
        <v>1</v>
      </c>
      <c r="B7" s="26"/>
      <c r="C7" s="26"/>
      <c r="D7" s="26"/>
      <c r="E7" s="26"/>
      <c r="F7" s="27"/>
      <c r="G7" s="27"/>
      <c r="H7" s="27"/>
      <c r="I7" s="26"/>
      <c r="J7" s="28" t="str">
        <f aca="false">IF(AND(H7="",OR(F7="",G7="")),"",IF(H7&lt;&gt;"",H7,IF(E7="Dreieck",F7*G7/2,F7*G7)))</f>
        <v/>
      </c>
      <c r="K7" s="29" t="str">
        <f aca="false">IF(OR(D7="",J7=""),"",IFERROR(CHOOSE(MATCH(INDEX(Listen!$B$2:$B$8,MATCH(D7,Listen!$A$2:$A$8,0)),{"hoehe","halb","balkon","null","abzug"},0),IF(I7="",1,INDEX(Listen!$E$2:$E$4,MATCH(I7,Listen!$D$2:$D$4,0))),IF(IF(I7="",1,INDEX(Listen!$E$2:$E$4,MATCH(I7,Listen!$D$2:$D$4,0)))=0,0,0.5),$G$4,0,-IF(I7="",1,INDEX(Listen!$E$2:$E$4,MATCH(I7,Listen!$D$2:$D$4,0)))),""))</f>
        <v/>
      </c>
      <c r="L7" s="30" t="str">
        <f aca="false">IF(OR(J7="",K7=""),"",ROUND(J7*K7,2))</f>
        <v/>
      </c>
    </row>
    <row r="8" customFormat="false" ht="15" hidden="false" customHeight="false" outlineLevel="0" collapsed="false">
      <c r="A8" s="25" t="n">
        <v>2</v>
      </c>
      <c r="B8" s="26"/>
      <c r="C8" s="26"/>
      <c r="D8" s="26"/>
      <c r="E8" s="26"/>
      <c r="F8" s="27"/>
      <c r="G8" s="27"/>
      <c r="H8" s="27"/>
      <c r="I8" s="26"/>
      <c r="J8" s="28" t="str">
        <f aca="false">IF(AND(H8="",OR(F8="",G8="")),"",IF(H8&lt;&gt;"",H8,IF(E8="Dreieck",F8*G8/2,F8*G8)))</f>
        <v/>
      </c>
      <c r="K8" s="29" t="str">
        <f aca="false">IF(OR(D8="",J8=""),"",IFERROR(CHOOSE(MATCH(INDEX(Listen!$B$2:$B$8,MATCH(D8,Listen!$A$2:$A$8,0)),{"hoehe","halb","balkon","null","abzug"},0),IF(I8="",1,INDEX(Listen!$E$2:$E$4,MATCH(I8,Listen!$D$2:$D$4,0))),IF(IF(I8="",1,INDEX(Listen!$E$2:$E$4,MATCH(I8,Listen!$D$2:$D$4,0)))=0,0,0.5),$G$4,0,-IF(I8="",1,INDEX(Listen!$E$2:$E$4,MATCH(I8,Listen!$D$2:$D$4,0)))),""))</f>
        <v/>
      </c>
      <c r="L8" s="30" t="str">
        <f aca="false">IF(OR(J8="",K8=""),"",ROUND(J8*K8,2))</f>
        <v/>
      </c>
    </row>
    <row r="9" customFormat="false" ht="15" hidden="false" customHeight="false" outlineLevel="0" collapsed="false">
      <c r="A9" s="25" t="n">
        <v>3</v>
      </c>
      <c r="B9" s="26"/>
      <c r="C9" s="26"/>
      <c r="D9" s="26"/>
      <c r="E9" s="26"/>
      <c r="F9" s="27"/>
      <c r="G9" s="27"/>
      <c r="H9" s="27"/>
      <c r="I9" s="26"/>
      <c r="J9" s="28" t="str">
        <f aca="false">IF(AND(H9="",OR(F9="",G9="")),"",IF(H9&lt;&gt;"",H9,IF(E9="Dreieck",F9*G9/2,F9*G9)))</f>
        <v/>
      </c>
      <c r="K9" s="29" t="str">
        <f aca="false">IF(OR(D9="",J9=""),"",IFERROR(CHOOSE(MATCH(INDEX(Listen!$B$2:$B$8,MATCH(D9,Listen!$A$2:$A$8,0)),{"hoehe","halb","balkon","null","abzug"},0),IF(I9="",1,INDEX(Listen!$E$2:$E$4,MATCH(I9,Listen!$D$2:$D$4,0))),IF(IF(I9="",1,INDEX(Listen!$E$2:$E$4,MATCH(I9,Listen!$D$2:$D$4,0)))=0,0,0.5),$G$4,0,-IF(I9="",1,INDEX(Listen!$E$2:$E$4,MATCH(I9,Listen!$D$2:$D$4,0)))),""))</f>
        <v/>
      </c>
      <c r="L9" s="30" t="str">
        <f aca="false">IF(OR(J9="",K9=""),"",ROUND(J9*K9,2))</f>
        <v/>
      </c>
    </row>
    <row r="10" customFormat="false" ht="15" hidden="false" customHeight="false" outlineLevel="0" collapsed="false">
      <c r="A10" s="25" t="n">
        <v>4</v>
      </c>
      <c r="B10" s="26"/>
      <c r="C10" s="26"/>
      <c r="D10" s="26"/>
      <c r="E10" s="26"/>
      <c r="F10" s="27"/>
      <c r="G10" s="27"/>
      <c r="H10" s="27"/>
      <c r="I10" s="26"/>
      <c r="J10" s="28" t="str">
        <f aca="false">IF(AND(H10="",OR(F10="",G10="")),"",IF(H10&lt;&gt;"",H10,IF(E10="Dreieck",F10*G10/2,F10*G10)))</f>
        <v/>
      </c>
      <c r="K10" s="29" t="str">
        <f aca="false">IF(OR(D10="",J10=""),"",IFERROR(CHOOSE(MATCH(INDEX(Listen!$B$2:$B$8,MATCH(D10,Listen!$A$2:$A$8,0)),{"hoehe","halb","balkon","null","abzug"},0),IF(I10="",1,INDEX(Listen!$E$2:$E$4,MATCH(I10,Listen!$D$2:$D$4,0))),IF(IF(I10="",1,INDEX(Listen!$E$2:$E$4,MATCH(I10,Listen!$D$2:$D$4,0)))=0,0,0.5),$G$4,0,-IF(I10="",1,INDEX(Listen!$E$2:$E$4,MATCH(I10,Listen!$D$2:$D$4,0)))),""))</f>
        <v/>
      </c>
      <c r="L10" s="30" t="str">
        <f aca="false">IF(OR(J10="",K10=""),"",ROUND(J10*K10,2))</f>
        <v/>
      </c>
    </row>
    <row r="11" customFormat="false" ht="15" hidden="false" customHeight="false" outlineLevel="0" collapsed="false">
      <c r="A11" s="25" t="n">
        <v>5</v>
      </c>
      <c r="B11" s="26"/>
      <c r="C11" s="26"/>
      <c r="D11" s="26"/>
      <c r="E11" s="26"/>
      <c r="F11" s="27"/>
      <c r="G11" s="27"/>
      <c r="H11" s="27"/>
      <c r="I11" s="26"/>
      <c r="J11" s="28" t="str">
        <f aca="false">IF(AND(H11="",OR(F11="",G11="")),"",IF(H11&lt;&gt;"",H11,IF(E11="Dreieck",F11*G11/2,F11*G11)))</f>
        <v/>
      </c>
      <c r="K11" s="29" t="str">
        <f aca="false">IF(OR(D11="",J11=""),"",IFERROR(CHOOSE(MATCH(INDEX(Listen!$B$2:$B$8,MATCH(D11,Listen!$A$2:$A$8,0)),{"hoehe","halb","balkon","null","abzug"},0),IF(I11="",1,INDEX(Listen!$E$2:$E$4,MATCH(I11,Listen!$D$2:$D$4,0))),IF(IF(I11="",1,INDEX(Listen!$E$2:$E$4,MATCH(I11,Listen!$D$2:$D$4,0)))=0,0,0.5),$G$4,0,-IF(I11="",1,INDEX(Listen!$E$2:$E$4,MATCH(I11,Listen!$D$2:$D$4,0)))),""))</f>
        <v/>
      </c>
      <c r="L11" s="30" t="str">
        <f aca="false">IF(OR(J11="",K11=""),"",ROUND(J11*K11,2))</f>
        <v/>
      </c>
    </row>
    <row r="12" customFormat="false" ht="15" hidden="false" customHeight="false" outlineLevel="0" collapsed="false">
      <c r="A12" s="25" t="n">
        <v>6</v>
      </c>
      <c r="B12" s="26"/>
      <c r="C12" s="26"/>
      <c r="D12" s="26"/>
      <c r="E12" s="26"/>
      <c r="F12" s="27"/>
      <c r="G12" s="27"/>
      <c r="H12" s="27"/>
      <c r="I12" s="26"/>
      <c r="J12" s="28" t="str">
        <f aca="false">IF(AND(H12="",OR(F12="",G12="")),"",IF(H12&lt;&gt;"",H12,IF(E12="Dreieck",F12*G12/2,F12*G12)))</f>
        <v/>
      </c>
      <c r="K12" s="29" t="str">
        <f aca="false">IF(OR(D12="",J12=""),"",IFERROR(CHOOSE(MATCH(INDEX(Listen!$B$2:$B$8,MATCH(D12,Listen!$A$2:$A$8,0)),{"hoehe","halb","balkon","null","abzug"},0),IF(I12="",1,INDEX(Listen!$E$2:$E$4,MATCH(I12,Listen!$D$2:$D$4,0))),IF(IF(I12="",1,INDEX(Listen!$E$2:$E$4,MATCH(I12,Listen!$D$2:$D$4,0)))=0,0,0.5),$G$4,0,-IF(I12="",1,INDEX(Listen!$E$2:$E$4,MATCH(I12,Listen!$D$2:$D$4,0)))),""))</f>
        <v/>
      </c>
      <c r="L12" s="30" t="str">
        <f aca="false">IF(OR(J12="",K12=""),"",ROUND(J12*K12,2))</f>
        <v/>
      </c>
    </row>
    <row r="13" customFormat="false" ht="15" hidden="false" customHeight="false" outlineLevel="0" collapsed="false">
      <c r="A13" s="25" t="n">
        <v>7</v>
      </c>
      <c r="B13" s="26"/>
      <c r="C13" s="26"/>
      <c r="D13" s="26"/>
      <c r="E13" s="26"/>
      <c r="F13" s="27"/>
      <c r="G13" s="27"/>
      <c r="H13" s="27"/>
      <c r="I13" s="26"/>
      <c r="J13" s="28" t="str">
        <f aca="false">IF(AND(H13="",OR(F13="",G13="")),"",IF(H13&lt;&gt;"",H13,IF(E13="Dreieck",F13*G13/2,F13*G13)))</f>
        <v/>
      </c>
      <c r="K13" s="29" t="str">
        <f aca="false">IF(OR(D13="",J13=""),"",IFERROR(CHOOSE(MATCH(INDEX(Listen!$B$2:$B$8,MATCH(D13,Listen!$A$2:$A$8,0)),{"hoehe","halb","balkon","null","abzug"},0),IF(I13="",1,INDEX(Listen!$E$2:$E$4,MATCH(I13,Listen!$D$2:$D$4,0))),IF(IF(I13="",1,INDEX(Listen!$E$2:$E$4,MATCH(I13,Listen!$D$2:$D$4,0)))=0,0,0.5),$G$4,0,-IF(I13="",1,INDEX(Listen!$E$2:$E$4,MATCH(I13,Listen!$D$2:$D$4,0)))),""))</f>
        <v/>
      </c>
      <c r="L13" s="30" t="str">
        <f aca="false">IF(OR(J13="",K13=""),"",ROUND(J13*K13,2))</f>
        <v/>
      </c>
    </row>
    <row r="14" customFormat="false" ht="15" hidden="false" customHeight="false" outlineLevel="0" collapsed="false">
      <c r="A14" s="25" t="n">
        <v>8</v>
      </c>
      <c r="B14" s="26"/>
      <c r="C14" s="26"/>
      <c r="D14" s="26"/>
      <c r="E14" s="26"/>
      <c r="F14" s="27"/>
      <c r="G14" s="27"/>
      <c r="H14" s="27"/>
      <c r="I14" s="26"/>
      <c r="J14" s="28" t="str">
        <f aca="false">IF(AND(H14="",OR(F14="",G14="")),"",IF(H14&lt;&gt;"",H14,IF(E14="Dreieck",F14*G14/2,F14*G14)))</f>
        <v/>
      </c>
      <c r="K14" s="29" t="str">
        <f aca="false">IF(OR(D14="",J14=""),"",IFERROR(CHOOSE(MATCH(INDEX(Listen!$B$2:$B$8,MATCH(D14,Listen!$A$2:$A$8,0)),{"hoehe","halb","balkon","null","abzug"},0),IF(I14="",1,INDEX(Listen!$E$2:$E$4,MATCH(I14,Listen!$D$2:$D$4,0))),IF(IF(I14="",1,INDEX(Listen!$E$2:$E$4,MATCH(I14,Listen!$D$2:$D$4,0)))=0,0,0.5),$G$4,0,-IF(I14="",1,INDEX(Listen!$E$2:$E$4,MATCH(I14,Listen!$D$2:$D$4,0)))),""))</f>
        <v/>
      </c>
      <c r="L14" s="30" t="str">
        <f aca="false">IF(OR(J14="",K14=""),"",ROUND(J14*K14,2))</f>
        <v/>
      </c>
    </row>
    <row r="15" customFormat="false" ht="15" hidden="false" customHeight="false" outlineLevel="0" collapsed="false">
      <c r="A15" s="25" t="n">
        <v>9</v>
      </c>
      <c r="B15" s="26"/>
      <c r="C15" s="26"/>
      <c r="D15" s="26"/>
      <c r="E15" s="26"/>
      <c r="F15" s="27"/>
      <c r="G15" s="27"/>
      <c r="H15" s="27"/>
      <c r="I15" s="26"/>
      <c r="J15" s="28" t="str">
        <f aca="false">IF(AND(H15="",OR(F15="",G15="")),"",IF(H15&lt;&gt;"",H15,IF(E15="Dreieck",F15*G15/2,F15*G15)))</f>
        <v/>
      </c>
      <c r="K15" s="29" t="str">
        <f aca="false">IF(OR(D15="",J15=""),"",IFERROR(CHOOSE(MATCH(INDEX(Listen!$B$2:$B$8,MATCH(D15,Listen!$A$2:$A$8,0)),{"hoehe","halb","balkon","null","abzug"},0),IF(I15="",1,INDEX(Listen!$E$2:$E$4,MATCH(I15,Listen!$D$2:$D$4,0))),IF(IF(I15="",1,INDEX(Listen!$E$2:$E$4,MATCH(I15,Listen!$D$2:$D$4,0)))=0,0,0.5),$G$4,0,-IF(I15="",1,INDEX(Listen!$E$2:$E$4,MATCH(I15,Listen!$D$2:$D$4,0)))),""))</f>
        <v/>
      </c>
      <c r="L15" s="30" t="str">
        <f aca="false">IF(OR(J15="",K15=""),"",ROUND(J15*K15,2))</f>
        <v/>
      </c>
    </row>
    <row r="16" customFormat="false" ht="15" hidden="false" customHeight="false" outlineLevel="0" collapsed="false">
      <c r="A16" s="25" t="n">
        <v>10</v>
      </c>
      <c r="B16" s="26"/>
      <c r="C16" s="26"/>
      <c r="D16" s="26"/>
      <c r="E16" s="26"/>
      <c r="F16" s="27"/>
      <c r="G16" s="27"/>
      <c r="H16" s="27"/>
      <c r="I16" s="26"/>
      <c r="J16" s="28" t="str">
        <f aca="false">IF(AND(H16="",OR(F16="",G16="")),"",IF(H16&lt;&gt;"",H16,IF(E16="Dreieck",F16*G16/2,F16*G16)))</f>
        <v/>
      </c>
      <c r="K16" s="29" t="str">
        <f aca="false">IF(OR(D16="",J16=""),"",IFERROR(CHOOSE(MATCH(INDEX(Listen!$B$2:$B$8,MATCH(D16,Listen!$A$2:$A$8,0)),{"hoehe","halb","balkon","null","abzug"},0),IF(I16="",1,INDEX(Listen!$E$2:$E$4,MATCH(I16,Listen!$D$2:$D$4,0))),IF(IF(I16="",1,INDEX(Listen!$E$2:$E$4,MATCH(I16,Listen!$D$2:$D$4,0)))=0,0,0.5),$G$4,0,-IF(I16="",1,INDEX(Listen!$E$2:$E$4,MATCH(I16,Listen!$D$2:$D$4,0)))),""))</f>
        <v/>
      </c>
      <c r="L16" s="30" t="str">
        <f aca="false">IF(OR(J16="",K16=""),"",ROUND(J16*K16,2))</f>
        <v/>
      </c>
    </row>
    <row r="17" customFormat="false" ht="15" hidden="false" customHeight="false" outlineLevel="0" collapsed="false">
      <c r="A17" s="25" t="n">
        <v>11</v>
      </c>
      <c r="B17" s="26"/>
      <c r="C17" s="26"/>
      <c r="D17" s="26"/>
      <c r="E17" s="26"/>
      <c r="F17" s="27"/>
      <c r="G17" s="27"/>
      <c r="H17" s="27"/>
      <c r="I17" s="26"/>
      <c r="J17" s="28" t="str">
        <f aca="false">IF(AND(H17="",OR(F17="",G17="")),"",IF(H17&lt;&gt;"",H17,IF(E17="Dreieck",F17*G17/2,F17*G17)))</f>
        <v/>
      </c>
      <c r="K17" s="29" t="str">
        <f aca="false">IF(OR(D17="",J17=""),"",IFERROR(CHOOSE(MATCH(INDEX(Listen!$B$2:$B$8,MATCH(D17,Listen!$A$2:$A$8,0)),{"hoehe","halb","balkon","null","abzug"},0),IF(I17="",1,INDEX(Listen!$E$2:$E$4,MATCH(I17,Listen!$D$2:$D$4,0))),IF(IF(I17="",1,INDEX(Listen!$E$2:$E$4,MATCH(I17,Listen!$D$2:$D$4,0)))=0,0,0.5),$G$4,0,-IF(I17="",1,INDEX(Listen!$E$2:$E$4,MATCH(I17,Listen!$D$2:$D$4,0)))),""))</f>
        <v/>
      </c>
      <c r="L17" s="30" t="str">
        <f aca="false">IF(OR(J17="",K17=""),"",ROUND(J17*K17,2))</f>
        <v/>
      </c>
    </row>
    <row r="18" customFormat="false" ht="15" hidden="false" customHeight="false" outlineLevel="0" collapsed="false">
      <c r="A18" s="25" t="n">
        <v>12</v>
      </c>
      <c r="B18" s="26"/>
      <c r="C18" s="26"/>
      <c r="D18" s="26"/>
      <c r="E18" s="26"/>
      <c r="F18" s="27"/>
      <c r="G18" s="27"/>
      <c r="H18" s="27"/>
      <c r="I18" s="26"/>
      <c r="J18" s="28" t="str">
        <f aca="false">IF(AND(H18="",OR(F18="",G18="")),"",IF(H18&lt;&gt;"",H18,IF(E18="Dreieck",F18*G18/2,F18*G18)))</f>
        <v/>
      </c>
      <c r="K18" s="29" t="str">
        <f aca="false">IF(OR(D18="",J18=""),"",IFERROR(CHOOSE(MATCH(INDEX(Listen!$B$2:$B$8,MATCH(D18,Listen!$A$2:$A$8,0)),{"hoehe","halb","balkon","null","abzug"},0),IF(I18="",1,INDEX(Listen!$E$2:$E$4,MATCH(I18,Listen!$D$2:$D$4,0))),IF(IF(I18="",1,INDEX(Listen!$E$2:$E$4,MATCH(I18,Listen!$D$2:$D$4,0)))=0,0,0.5),$G$4,0,-IF(I18="",1,INDEX(Listen!$E$2:$E$4,MATCH(I18,Listen!$D$2:$D$4,0)))),""))</f>
        <v/>
      </c>
      <c r="L18" s="30" t="str">
        <f aca="false">IF(OR(J18="",K18=""),"",ROUND(J18*K18,2))</f>
        <v/>
      </c>
    </row>
    <row r="19" customFormat="false" ht="15" hidden="false" customHeight="false" outlineLevel="0" collapsed="false">
      <c r="A19" s="25" t="n">
        <v>13</v>
      </c>
      <c r="B19" s="26"/>
      <c r="C19" s="26"/>
      <c r="D19" s="26"/>
      <c r="E19" s="26"/>
      <c r="F19" s="27"/>
      <c r="G19" s="27"/>
      <c r="H19" s="27"/>
      <c r="I19" s="26"/>
      <c r="J19" s="28" t="str">
        <f aca="false">IF(AND(H19="",OR(F19="",G19="")),"",IF(H19&lt;&gt;"",H19,IF(E19="Dreieck",F19*G19/2,F19*G19)))</f>
        <v/>
      </c>
      <c r="K19" s="29" t="str">
        <f aca="false">IF(OR(D19="",J19=""),"",IFERROR(CHOOSE(MATCH(INDEX(Listen!$B$2:$B$8,MATCH(D19,Listen!$A$2:$A$8,0)),{"hoehe","halb","balkon","null","abzug"},0),IF(I19="",1,INDEX(Listen!$E$2:$E$4,MATCH(I19,Listen!$D$2:$D$4,0))),IF(IF(I19="",1,INDEX(Listen!$E$2:$E$4,MATCH(I19,Listen!$D$2:$D$4,0)))=0,0,0.5),$G$4,0,-IF(I19="",1,INDEX(Listen!$E$2:$E$4,MATCH(I19,Listen!$D$2:$D$4,0)))),""))</f>
        <v/>
      </c>
      <c r="L19" s="30" t="str">
        <f aca="false">IF(OR(J19="",K19=""),"",ROUND(J19*K19,2))</f>
        <v/>
      </c>
    </row>
    <row r="20" customFormat="false" ht="15" hidden="false" customHeight="false" outlineLevel="0" collapsed="false">
      <c r="A20" s="25" t="n">
        <v>14</v>
      </c>
      <c r="B20" s="26"/>
      <c r="C20" s="26"/>
      <c r="D20" s="26"/>
      <c r="E20" s="26"/>
      <c r="F20" s="27"/>
      <c r="G20" s="27"/>
      <c r="H20" s="27"/>
      <c r="I20" s="26"/>
      <c r="J20" s="28" t="str">
        <f aca="false">IF(AND(H20="",OR(F20="",G20="")),"",IF(H20&lt;&gt;"",H20,IF(E20="Dreieck",F20*G20/2,F20*G20)))</f>
        <v/>
      </c>
      <c r="K20" s="29" t="str">
        <f aca="false">IF(OR(D20="",J20=""),"",IFERROR(CHOOSE(MATCH(INDEX(Listen!$B$2:$B$8,MATCH(D20,Listen!$A$2:$A$8,0)),{"hoehe","halb","balkon","null","abzug"},0),IF(I20="",1,INDEX(Listen!$E$2:$E$4,MATCH(I20,Listen!$D$2:$D$4,0))),IF(IF(I20="",1,INDEX(Listen!$E$2:$E$4,MATCH(I20,Listen!$D$2:$D$4,0)))=0,0,0.5),$G$4,0,-IF(I20="",1,INDEX(Listen!$E$2:$E$4,MATCH(I20,Listen!$D$2:$D$4,0)))),""))</f>
        <v/>
      </c>
      <c r="L20" s="30" t="str">
        <f aca="false">IF(OR(J20="",K20=""),"",ROUND(J20*K20,2))</f>
        <v/>
      </c>
    </row>
    <row r="21" customFormat="false" ht="15" hidden="false" customHeight="false" outlineLevel="0" collapsed="false">
      <c r="A21" s="25" t="n">
        <v>15</v>
      </c>
      <c r="B21" s="26"/>
      <c r="C21" s="26"/>
      <c r="D21" s="26"/>
      <c r="E21" s="26"/>
      <c r="F21" s="27"/>
      <c r="G21" s="27"/>
      <c r="H21" s="27"/>
      <c r="I21" s="26"/>
      <c r="J21" s="28" t="str">
        <f aca="false">IF(AND(H21="",OR(F21="",G21="")),"",IF(H21&lt;&gt;"",H21,IF(E21="Dreieck",F21*G21/2,F21*G21)))</f>
        <v/>
      </c>
      <c r="K21" s="29" t="str">
        <f aca="false">IF(OR(D21="",J21=""),"",IFERROR(CHOOSE(MATCH(INDEX(Listen!$B$2:$B$8,MATCH(D21,Listen!$A$2:$A$8,0)),{"hoehe","halb","balkon","null","abzug"},0),IF(I21="",1,INDEX(Listen!$E$2:$E$4,MATCH(I21,Listen!$D$2:$D$4,0))),IF(IF(I21="",1,INDEX(Listen!$E$2:$E$4,MATCH(I21,Listen!$D$2:$D$4,0)))=0,0,0.5),$G$4,0,-IF(I21="",1,INDEX(Listen!$E$2:$E$4,MATCH(I21,Listen!$D$2:$D$4,0)))),""))</f>
        <v/>
      </c>
      <c r="L21" s="30" t="str">
        <f aca="false">IF(OR(J21="",K21=""),"",ROUND(J21*K21,2))</f>
        <v/>
      </c>
    </row>
    <row r="22" customFormat="false" ht="15" hidden="false" customHeight="false" outlineLevel="0" collapsed="false">
      <c r="A22" s="25" t="n">
        <v>16</v>
      </c>
      <c r="B22" s="26"/>
      <c r="C22" s="26"/>
      <c r="D22" s="26"/>
      <c r="E22" s="26"/>
      <c r="F22" s="27"/>
      <c r="G22" s="27"/>
      <c r="H22" s="27"/>
      <c r="I22" s="26"/>
      <c r="J22" s="28" t="str">
        <f aca="false">IF(AND(H22="",OR(F22="",G22="")),"",IF(H22&lt;&gt;"",H22,IF(E22="Dreieck",F22*G22/2,F22*G22)))</f>
        <v/>
      </c>
      <c r="K22" s="29" t="str">
        <f aca="false">IF(OR(D22="",J22=""),"",IFERROR(CHOOSE(MATCH(INDEX(Listen!$B$2:$B$8,MATCH(D22,Listen!$A$2:$A$8,0)),{"hoehe","halb","balkon","null","abzug"},0),IF(I22="",1,INDEX(Listen!$E$2:$E$4,MATCH(I22,Listen!$D$2:$D$4,0))),IF(IF(I22="",1,INDEX(Listen!$E$2:$E$4,MATCH(I22,Listen!$D$2:$D$4,0)))=0,0,0.5),$G$4,0,-IF(I22="",1,INDEX(Listen!$E$2:$E$4,MATCH(I22,Listen!$D$2:$D$4,0)))),""))</f>
        <v/>
      </c>
      <c r="L22" s="30" t="str">
        <f aca="false">IF(OR(J22="",K22=""),"",ROUND(J22*K22,2))</f>
        <v/>
      </c>
    </row>
    <row r="23" customFormat="false" ht="15" hidden="false" customHeight="false" outlineLevel="0" collapsed="false">
      <c r="A23" s="25" t="n">
        <v>17</v>
      </c>
      <c r="B23" s="26"/>
      <c r="C23" s="26"/>
      <c r="D23" s="26"/>
      <c r="E23" s="26"/>
      <c r="F23" s="27"/>
      <c r="G23" s="27"/>
      <c r="H23" s="27"/>
      <c r="I23" s="26"/>
      <c r="J23" s="28" t="str">
        <f aca="false">IF(AND(H23="",OR(F23="",G23="")),"",IF(H23&lt;&gt;"",H23,IF(E23="Dreieck",F23*G23/2,F23*G23)))</f>
        <v/>
      </c>
      <c r="K23" s="29" t="str">
        <f aca="false">IF(OR(D23="",J23=""),"",IFERROR(CHOOSE(MATCH(INDEX(Listen!$B$2:$B$8,MATCH(D23,Listen!$A$2:$A$8,0)),{"hoehe","halb","balkon","null","abzug"},0),IF(I23="",1,INDEX(Listen!$E$2:$E$4,MATCH(I23,Listen!$D$2:$D$4,0))),IF(IF(I23="",1,INDEX(Listen!$E$2:$E$4,MATCH(I23,Listen!$D$2:$D$4,0)))=0,0,0.5),$G$4,0,-IF(I23="",1,INDEX(Listen!$E$2:$E$4,MATCH(I23,Listen!$D$2:$D$4,0)))),""))</f>
        <v/>
      </c>
      <c r="L23" s="30" t="str">
        <f aca="false">IF(OR(J23="",K23=""),"",ROUND(J23*K23,2))</f>
        <v/>
      </c>
    </row>
    <row r="24" customFormat="false" ht="15" hidden="false" customHeight="false" outlineLevel="0" collapsed="false">
      <c r="A24" s="25" t="n">
        <v>18</v>
      </c>
      <c r="B24" s="26"/>
      <c r="C24" s="26"/>
      <c r="D24" s="26"/>
      <c r="E24" s="26"/>
      <c r="F24" s="27"/>
      <c r="G24" s="27"/>
      <c r="H24" s="27"/>
      <c r="I24" s="26"/>
      <c r="J24" s="28" t="str">
        <f aca="false">IF(AND(H24="",OR(F24="",G24="")),"",IF(H24&lt;&gt;"",H24,IF(E24="Dreieck",F24*G24/2,F24*G24)))</f>
        <v/>
      </c>
      <c r="K24" s="29" t="str">
        <f aca="false">IF(OR(D24="",J24=""),"",IFERROR(CHOOSE(MATCH(INDEX(Listen!$B$2:$B$8,MATCH(D24,Listen!$A$2:$A$8,0)),{"hoehe","halb","balkon","null","abzug"},0),IF(I24="",1,INDEX(Listen!$E$2:$E$4,MATCH(I24,Listen!$D$2:$D$4,0))),IF(IF(I24="",1,INDEX(Listen!$E$2:$E$4,MATCH(I24,Listen!$D$2:$D$4,0)))=0,0,0.5),$G$4,0,-IF(I24="",1,INDEX(Listen!$E$2:$E$4,MATCH(I24,Listen!$D$2:$D$4,0)))),""))</f>
        <v/>
      </c>
      <c r="L24" s="30" t="str">
        <f aca="false">IF(OR(J24="",K24=""),"",ROUND(J24*K24,2))</f>
        <v/>
      </c>
    </row>
    <row r="25" customFormat="false" ht="15" hidden="false" customHeight="false" outlineLevel="0" collapsed="false">
      <c r="A25" s="25" t="n">
        <v>19</v>
      </c>
      <c r="B25" s="26"/>
      <c r="C25" s="26"/>
      <c r="D25" s="26"/>
      <c r="E25" s="26"/>
      <c r="F25" s="27"/>
      <c r="G25" s="27"/>
      <c r="H25" s="27"/>
      <c r="I25" s="26"/>
      <c r="J25" s="28" t="str">
        <f aca="false">IF(AND(H25="",OR(F25="",G25="")),"",IF(H25&lt;&gt;"",H25,IF(E25="Dreieck",F25*G25/2,F25*G25)))</f>
        <v/>
      </c>
      <c r="K25" s="29" t="str">
        <f aca="false">IF(OR(D25="",J25=""),"",IFERROR(CHOOSE(MATCH(INDEX(Listen!$B$2:$B$8,MATCH(D25,Listen!$A$2:$A$8,0)),{"hoehe","halb","balkon","null","abzug"},0),IF(I25="",1,INDEX(Listen!$E$2:$E$4,MATCH(I25,Listen!$D$2:$D$4,0))),IF(IF(I25="",1,INDEX(Listen!$E$2:$E$4,MATCH(I25,Listen!$D$2:$D$4,0)))=0,0,0.5),$G$4,0,-IF(I25="",1,INDEX(Listen!$E$2:$E$4,MATCH(I25,Listen!$D$2:$D$4,0)))),""))</f>
        <v/>
      </c>
      <c r="L25" s="30" t="str">
        <f aca="false">IF(OR(J25="",K25=""),"",ROUND(J25*K25,2))</f>
        <v/>
      </c>
    </row>
    <row r="26" customFormat="false" ht="15" hidden="false" customHeight="false" outlineLevel="0" collapsed="false">
      <c r="A26" s="25" t="n">
        <v>20</v>
      </c>
      <c r="B26" s="26"/>
      <c r="C26" s="26"/>
      <c r="D26" s="26"/>
      <c r="E26" s="26"/>
      <c r="F26" s="27"/>
      <c r="G26" s="27"/>
      <c r="H26" s="27"/>
      <c r="I26" s="26"/>
      <c r="J26" s="28" t="str">
        <f aca="false">IF(AND(H26="",OR(F26="",G26="")),"",IF(H26&lt;&gt;"",H26,IF(E26="Dreieck",F26*G26/2,F26*G26)))</f>
        <v/>
      </c>
      <c r="K26" s="29" t="str">
        <f aca="false">IF(OR(D26="",J26=""),"",IFERROR(CHOOSE(MATCH(INDEX(Listen!$B$2:$B$8,MATCH(D26,Listen!$A$2:$A$8,0)),{"hoehe","halb","balkon","null","abzug"},0),IF(I26="",1,INDEX(Listen!$E$2:$E$4,MATCH(I26,Listen!$D$2:$D$4,0))),IF(IF(I26="",1,INDEX(Listen!$E$2:$E$4,MATCH(I26,Listen!$D$2:$D$4,0)))=0,0,0.5),$G$4,0,-IF(I26="",1,INDEX(Listen!$E$2:$E$4,MATCH(I26,Listen!$D$2:$D$4,0)))),""))</f>
        <v/>
      </c>
      <c r="L26" s="30" t="str">
        <f aca="false">IF(OR(J26="",K26=""),"",ROUND(J26*K26,2))</f>
        <v/>
      </c>
    </row>
    <row r="27" customFormat="false" ht="15" hidden="false" customHeight="false" outlineLevel="0" collapsed="false">
      <c r="A27" s="25" t="n">
        <v>21</v>
      </c>
      <c r="B27" s="26"/>
      <c r="C27" s="26"/>
      <c r="D27" s="26"/>
      <c r="E27" s="26"/>
      <c r="F27" s="27"/>
      <c r="G27" s="27"/>
      <c r="H27" s="27"/>
      <c r="I27" s="26"/>
      <c r="J27" s="28" t="str">
        <f aca="false">IF(AND(H27="",OR(F27="",G27="")),"",IF(H27&lt;&gt;"",H27,IF(E27="Dreieck",F27*G27/2,F27*G27)))</f>
        <v/>
      </c>
      <c r="K27" s="29" t="str">
        <f aca="false">IF(OR(D27="",J27=""),"",IFERROR(CHOOSE(MATCH(INDEX(Listen!$B$2:$B$8,MATCH(D27,Listen!$A$2:$A$8,0)),{"hoehe","halb","balkon","null","abzug"},0),IF(I27="",1,INDEX(Listen!$E$2:$E$4,MATCH(I27,Listen!$D$2:$D$4,0))),IF(IF(I27="",1,INDEX(Listen!$E$2:$E$4,MATCH(I27,Listen!$D$2:$D$4,0)))=0,0,0.5),$G$4,0,-IF(I27="",1,INDEX(Listen!$E$2:$E$4,MATCH(I27,Listen!$D$2:$D$4,0)))),""))</f>
        <v/>
      </c>
      <c r="L27" s="30" t="str">
        <f aca="false">IF(OR(J27="",K27=""),"",ROUND(J27*K27,2))</f>
        <v/>
      </c>
    </row>
    <row r="28" customFormat="false" ht="15" hidden="false" customHeight="false" outlineLevel="0" collapsed="false">
      <c r="A28" s="25" t="n">
        <v>22</v>
      </c>
      <c r="B28" s="26"/>
      <c r="C28" s="26"/>
      <c r="D28" s="26"/>
      <c r="E28" s="26"/>
      <c r="F28" s="27"/>
      <c r="G28" s="27"/>
      <c r="H28" s="27"/>
      <c r="I28" s="26"/>
      <c r="J28" s="28" t="str">
        <f aca="false">IF(AND(H28="",OR(F28="",G28="")),"",IF(H28&lt;&gt;"",H28,IF(E28="Dreieck",F28*G28/2,F28*G28)))</f>
        <v/>
      </c>
      <c r="K28" s="29" t="str">
        <f aca="false">IF(OR(D28="",J28=""),"",IFERROR(CHOOSE(MATCH(INDEX(Listen!$B$2:$B$8,MATCH(D28,Listen!$A$2:$A$8,0)),{"hoehe","halb","balkon","null","abzug"},0),IF(I28="",1,INDEX(Listen!$E$2:$E$4,MATCH(I28,Listen!$D$2:$D$4,0))),IF(IF(I28="",1,INDEX(Listen!$E$2:$E$4,MATCH(I28,Listen!$D$2:$D$4,0)))=0,0,0.5),$G$4,0,-IF(I28="",1,INDEX(Listen!$E$2:$E$4,MATCH(I28,Listen!$D$2:$D$4,0)))),""))</f>
        <v/>
      </c>
      <c r="L28" s="30" t="str">
        <f aca="false">IF(OR(J28="",K28=""),"",ROUND(J28*K28,2))</f>
        <v/>
      </c>
    </row>
    <row r="29" customFormat="false" ht="15" hidden="false" customHeight="false" outlineLevel="0" collapsed="false">
      <c r="A29" s="25" t="n">
        <v>23</v>
      </c>
      <c r="B29" s="26"/>
      <c r="C29" s="26"/>
      <c r="D29" s="26"/>
      <c r="E29" s="26"/>
      <c r="F29" s="27"/>
      <c r="G29" s="27"/>
      <c r="H29" s="27"/>
      <c r="I29" s="26"/>
      <c r="J29" s="28" t="str">
        <f aca="false">IF(AND(H29="",OR(F29="",G29="")),"",IF(H29&lt;&gt;"",H29,IF(E29="Dreieck",F29*G29/2,F29*G29)))</f>
        <v/>
      </c>
      <c r="K29" s="29" t="str">
        <f aca="false">IF(OR(D29="",J29=""),"",IFERROR(CHOOSE(MATCH(INDEX(Listen!$B$2:$B$8,MATCH(D29,Listen!$A$2:$A$8,0)),{"hoehe","halb","balkon","null","abzug"},0),IF(I29="",1,INDEX(Listen!$E$2:$E$4,MATCH(I29,Listen!$D$2:$D$4,0))),IF(IF(I29="",1,INDEX(Listen!$E$2:$E$4,MATCH(I29,Listen!$D$2:$D$4,0)))=0,0,0.5),$G$4,0,-IF(I29="",1,INDEX(Listen!$E$2:$E$4,MATCH(I29,Listen!$D$2:$D$4,0)))),""))</f>
        <v/>
      </c>
      <c r="L29" s="30" t="str">
        <f aca="false">IF(OR(J29="",K29=""),"",ROUND(J29*K29,2))</f>
        <v/>
      </c>
    </row>
    <row r="30" customFormat="false" ht="15" hidden="false" customHeight="false" outlineLevel="0" collapsed="false">
      <c r="A30" s="25" t="n">
        <v>24</v>
      </c>
      <c r="B30" s="26"/>
      <c r="C30" s="26"/>
      <c r="D30" s="26"/>
      <c r="E30" s="26"/>
      <c r="F30" s="27"/>
      <c r="G30" s="27"/>
      <c r="H30" s="27"/>
      <c r="I30" s="26"/>
      <c r="J30" s="28" t="str">
        <f aca="false">IF(AND(H30="",OR(F30="",G30="")),"",IF(H30&lt;&gt;"",H30,IF(E30="Dreieck",F30*G30/2,F30*G30)))</f>
        <v/>
      </c>
      <c r="K30" s="29" t="str">
        <f aca="false">IF(OR(D30="",J30=""),"",IFERROR(CHOOSE(MATCH(INDEX(Listen!$B$2:$B$8,MATCH(D30,Listen!$A$2:$A$8,0)),{"hoehe","halb","balkon","null","abzug"},0),IF(I30="",1,INDEX(Listen!$E$2:$E$4,MATCH(I30,Listen!$D$2:$D$4,0))),IF(IF(I30="",1,INDEX(Listen!$E$2:$E$4,MATCH(I30,Listen!$D$2:$D$4,0)))=0,0,0.5),$G$4,0,-IF(I30="",1,INDEX(Listen!$E$2:$E$4,MATCH(I30,Listen!$D$2:$D$4,0)))),""))</f>
        <v/>
      </c>
      <c r="L30" s="30" t="str">
        <f aca="false">IF(OR(J30="",K30=""),"",ROUND(J30*K30,2))</f>
        <v/>
      </c>
    </row>
    <row r="31" customFormat="false" ht="15" hidden="false" customHeight="false" outlineLevel="0" collapsed="false">
      <c r="A31" s="25" t="n">
        <v>25</v>
      </c>
      <c r="B31" s="26"/>
      <c r="C31" s="26"/>
      <c r="D31" s="26"/>
      <c r="E31" s="26"/>
      <c r="F31" s="27"/>
      <c r="G31" s="27"/>
      <c r="H31" s="27"/>
      <c r="I31" s="26"/>
      <c r="J31" s="28" t="str">
        <f aca="false">IF(AND(H31="",OR(F31="",G31="")),"",IF(H31&lt;&gt;"",H31,IF(E31="Dreieck",F31*G31/2,F31*G31)))</f>
        <v/>
      </c>
      <c r="K31" s="29" t="str">
        <f aca="false">IF(OR(D31="",J31=""),"",IFERROR(CHOOSE(MATCH(INDEX(Listen!$B$2:$B$8,MATCH(D31,Listen!$A$2:$A$8,0)),{"hoehe","halb","balkon","null","abzug"},0),IF(I31="",1,INDEX(Listen!$E$2:$E$4,MATCH(I31,Listen!$D$2:$D$4,0))),IF(IF(I31="",1,INDEX(Listen!$E$2:$E$4,MATCH(I31,Listen!$D$2:$D$4,0)))=0,0,0.5),$G$4,0,-IF(I31="",1,INDEX(Listen!$E$2:$E$4,MATCH(I31,Listen!$D$2:$D$4,0)))),""))</f>
        <v/>
      </c>
      <c r="L31" s="30" t="str">
        <f aca="false">IF(OR(J31="",K31=""),"",ROUND(J31*K31,2))</f>
        <v/>
      </c>
    </row>
    <row r="32" customFormat="false" ht="15" hidden="false" customHeight="false" outlineLevel="0" collapsed="false">
      <c r="A32" s="25" t="n">
        <v>26</v>
      </c>
      <c r="B32" s="26"/>
      <c r="C32" s="26"/>
      <c r="D32" s="26"/>
      <c r="E32" s="26"/>
      <c r="F32" s="27"/>
      <c r="G32" s="27"/>
      <c r="H32" s="27"/>
      <c r="I32" s="26"/>
      <c r="J32" s="28" t="str">
        <f aca="false">IF(AND(H32="",OR(F32="",G32="")),"",IF(H32&lt;&gt;"",H32,IF(E32="Dreieck",F32*G32/2,F32*G32)))</f>
        <v/>
      </c>
      <c r="K32" s="29" t="str">
        <f aca="false">IF(OR(D32="",J32=""),"",IFERROR(CHOOSE(MATCH(INDEX(Listen!$B$2:$B$8,MATCH(D32,Listen!$A$2:$A$8,0)),{"hoehe","halb","balkon","null","abzug"},0),IF(I32="",1,INDEX(Listen!$E$2:$E$4,MATCH(I32,Listen!$D$2:$D$4,0))),IF(IF(I32="",1,INDEX(Listen!$E$2:$E$4,MATCH(I32,Listen!$D$2:$D$4,0)))=0,0,0.5),$G$4,0,-IF(I32="",1,INDEX(Listen!$E$2:$E$4,MATCH(I32,Listen!$D$2:$D$4,0)))),""))</f>
        <v/>
      </c>
      <c r="L32" s="30" t="str">
        <f aca="false">IF(OR(J32="",K32=""),"",ROUND(J32*K32,2))</f>
        <v/>
      </c>
    </row>
    <row r="33" customFormat="false" ht="15" hidden="false" customHeight="false" outlineLevel="0" collapsed="false">
      <c r="A33" s="25" t="n">
        <v>27</v>
      </c>
      <c r="B33" s="26"/>
      <c r="C33" s="26"/>
      <c r="D33" s="26"/>
      <c r="E33" s="26"/>
      <c r="F33" s="27"/>
      <c r="G33" s="27"/>
      <c r="H33" s="27"/>
      <c r="I33" s="26"/>
      <c r="J33" s="28" t="str">
        <f aca="false">IF(AND(H33="",OR(F33="",G33="")),"",IF(H33&lt;&gt;"",H33,IF(E33="Dreieck",F33*G33/2,F33*G33)))</f>
        <v/>
      </c>
      <c r="K33" s="29" t="str">
        <f aca="false">IF(OR(D33="",J33=""),"",IFERROR(CHOOSE(MATCH(INDEX(Listen!$B$2:$B$8,MATCH(D33,Listen!$A$2:$A$8,0)),{"hoehe","halb","balkon","null","abzug"},0),IF(I33="",1,INDEX(Listen!$E$2:$E$4,MATCH(I33,Listen!$D$2:$D$4,0))),IF(IF(I33="",1,INDEX(Listen!$E$2:$E$4,MATCH(I33,Listen!$D$2:$D$4,0)))=0,0,0.5),$G$4,0,-IF(I33="",1,INDEX(Listen!$E$2:$E$4,MATCH(I33,Listen!$D$2:$D$4,0)))),""))</f>
        <v/>
      </c>
      <c r="L33" s="30" t="str">
        <f aca="false">IF(OR(J33="",K33=""),"",ROUND(J33*K33,2))</f>
        <v/>
      </c>
    </row>
    <row r="34" customFormat="false" ht="15" hidden="false" customHeight="false" outlineLevel="0" collapsed="false">
      <c r="A34" s="25" t="n">
        <v>28</v>
      </c>
      <c r="B34" s="26"/>
      <c r="C34" s="26"/>
      <c r="D34" s="26"/>
      <c r="E34" s="26"/>
      <c r="F34" s="27"/>
      <c r="G34" s="27"/>
      <c r="H34" s="27"/>
      <c r="I34" s="26"/>
      <c r="J34" s="28" t="str">
        <f aca="false">IF(AND(H34="",OR(F34="",G34="")),"",IF(H34&lt;&gt;"",H34,IF(E34="Dreieck",F34*G34/2,F34*G34)))</f>
        <v/>
      </c>
      <c r="K34" s="29" t="str">
        <f aca="false">IF(OR(D34="",J34=""),"",IFERROR(CHOOSE(MATCH(INDEX(Listen!$B$2:$B$8,MATCH(D34,Listen!$A$2:$A$8,0)),{"hoehe","halb","balkon","null","abzug"},0),IF(I34="",1,INDEX(Listen!$E$2:$E$4,MATCH(I34,Listen!$D$2:$D$4,0))),IF(IF(I34="",1,INDEX(Listen!$E$2:$E$4,MATCH(I34,Listen!$D$2:$D$4,0)))=0,0,0.5),$G$4,0,-IF(I34="",1,INDEX(Listen!$E$2:$E$4,MATCH(I34,Listen!$D$2:$D$4,0)))),""))</f>
        <v/>
      </c>
      <c r="L34" s="30" t="str">
        <f aca="false">IF(OR(J34="",K34=""),"",ROUND(J34*K34,2))</f>
        <v/>
      </c>
    </row>
    <row r="35" customFormat="false" ht="15" hidden="false" customHeight="false" outlineLevel="0" collapsed="false">
      <c r="A35" s="25" t="n">
        <v>29</v>
      </c>
      <c r="B35" s="26"/>
      <c r="C35" s="26"/>
      <c r="D35" s="26"/>
      <c r="E35" s="26"/>
      <c r="F35" s="27"/>
      <c r="G35" s="27"/>
      <c r="H35" s="27"/>
      <c r="I35" s="26"/>
      <c r="J35" s="28" t="str">
        <f aca="false">IF(AND(H35="",OR(F35="",G35="")),"",IF(H35&lt;&gt;"",H35,IF(E35="Dreieck",F35*G35/2,F35*G35)))</f>
        <v/>
      </c>
      <c r="K35" s="29" t="str">
        <f aca="false">IF(OR(D35="",J35=""),"",IFERROR(CHOOSE(MATCH(INDEX(Listen!$B$2:$B$8,MATCH(D35,Listen!$A$2:$A$8,0)),{"hoehe","halb","balkon","null","abzug"},0),IF(I35="",1,INDEX(Listen!$E$2:$E$4,MATCH(I35,Listen!$D$2:$D$4,0))),IF(IF(I35="",1,INDEX(Listen!$E$2:$E$4,MATCH(I35,Listen!$D$2:$D$4,0)))=0,0,0.5),$G$4,0,-IF(I35="",1,INDEX(Listen!$E$2:$E$4,MATCH(I35,Listen!$D$2:$D$4,0)))),""))</f>
        <v/>
      </c>
      <c r="L35" s="30" t="str">
        <f aca="false">IF(OR(J35="",K35=""),"",ROUND(J35*K35,2))</f>
        <v/>
      </c>
    </row>
    <row r="36" customFormat="false" ht="15" hidden="false" customHeight="false" outlineLevel="0" collapsed="false">
      <c r="A36" s="25" t="n">
        <v>30</v>
      </c>
      <c r="B36" s="26"/>
      <c r="C36" s="26"/>
      <c r="D36" s="26"/>
      <c r="E36" s="26"/>
      <c r="F36" s="27"/>
      <c r="G36" s="27"/>
      <c r="H36" s="27"/>
      <c r="I36" s="26"/>
      <c r="J36" s="28" t="str">
        <f aca="false">IF(AND(H36="",OR(F36="",G36="")),"",IF(H36&lt;&gt;"",H36,IF(E36="Dreieck",F36*G36/2,F36*G36)))</f>
        <v/>
      </c>
      <c r="K36" s="29" t="str">
        <f aca="false">IF(OR(D36="",J36=""),"",IFERROR(CHOOSE(MATCH(INDEX(Listen!$B$2:$B$8,MATCH(D36,Listen!$A$2:$A$8,0)),{"hoehe","halb","balkon","null","abzug"},0),IF(I36="",1,INDEX(Listen!$E$2:$E$4,MATCH(I36,Listen!$D$2:$D$4,0))),IF(IF(I36="",1,INDEX(Listen!$E$2:$E$4,MATCH(I36,Listen!$D$2:$D$4,0)))=0,0,0.5),$G$4,0,-IF(I36="",1,INDEX(Listen!$E$2:$E$4,MATCH(I36,Listen!$D$2:$D$4,0)))),""))</f>
        <v/>
      </c>
      <c r="L36" s="30" t="str">
        <f aca="false">IF(OR(J36="",K36=""),"",ROUND(J36*K36,2))</f>
        <v/>
      </c>
    </row>
    <row r="37" customFormat="false" ht="15" hidden="false" customHeight="false" outlineLevel="0" collapsed="false">
      <c r="A37" s="25" t="n">
        <v>31</v>
      </c>
      <c r="B37" s="26"/>
      <c r="C37" s="26"/>
      <c r="D37" s="26"/>
      <c r="E37" s="26"/>
      <c r="F37" s="27"/>
      <c r="G37" s="27"/>
      <c r="H37" s="27"/>
      <c r="I37" s="26"/>
      <c r="J37" s="28" t="str">
        <f aca="false">IF(AND(H37="",OR(F37="",G37="")),"",IF(H37&lt;&gt;"",H37,IF(E37="Dreieck",F37*G37/2,F37*G37)))</f>
        <v/>
      </c>
      <c r="K37" s="29" t="str">
        <f aca="false">IF(OR(D37="",J37=""),"",IFERROR(CHOOSE(MATCH(INDEX(Listen!$B$2:$B$8,MATCH(D37,Listen!$A$2:$A$8,0)),{"hoehe","halb","balkon","null","abzug"},0),IF(I37="",1,INDEX(Listen!$E$2:$E$4,MATCH(I37,Listen!$D$2:$D$4,0))),IF(IF(I37="",1,INDEX(Listen!$E$2:$E$4,MATCH(I37,Listen!$D$2:$D$4,0)))=0,0,0.5),$G$4,0,-IF(I37="",1,INDEX(Listen!$E$2:$E$4,MATCH(I37,Listen!$D$2:$D$4,0)))),""))</f>
        <v/>
      </c>
      <c r="L37" s="30" t="str">
        <f aca="false">IF(OR(J37="",K37=""),"",ROUND(J37*K37,2))</f>
        <v/>
      </c>
    </row>
    <row r="38" customFormat="false" ht="15" hidden="false" customHeight="false" outlineLevel="0" collapsed="false">
      <c r="A38" s="25" t="n">
        <v>32</v>
      </c>
      <c r="B38" s="26"/>
      <c r="C38" s="26"/>
      <c r="D38" s="26"/>
      <c r="E38" s="26"/>
      <c r="F38" s="27"/>
      <c r="G38" s="27"/>
      <c r="H38" s="27"/>
      <c r="I38" s="26"/>
      <c r="J38" s="28" t="str">
        <f aca="false">IF(AND(H38="",OR(F38="",G38="")),"",IF(H38&lt;&gt;"",H38,IF(E38="Dreieck",F38*G38/2,F38*G38)))</f>
        <v/>
      </c>
      <c r="K38" s="29" t="str">
        <f aca="false">IF(OR(D38="",J38=""),"",IFERROR(CHOOSE(MATCH(INDEX(Listen!$B$2:$B$8,MATCH(D38,Listen!$A$2:$A$8,0)),{"hoehe","halb","balkon","null","abzug"},0),IF(I38="",1,INDEX(Listen!$E$2:$E$4,MATCH(I38,Listen!$D$2:$D$4,0))),IF(IF(I38="",1,INDEX(Listen!$E$2:$E$4,MATCH(I38,Listen!$D$2:$D$4,0)))=0,0,0.5),$G$4,0,-IF(I38="",1,INDEX(Listen!$E$2:$E$4,MATCH(I38,Listen!$D$2:$D$4,0)))),""))</f>
        <v/>
      </c>
      <c r="L38" s="30" t="str">
        <f aca="false">IF(OR(J38="",K38=""),"",ROUND(J38*K38,2))</f>
        <v/>
      </c>
    </row>
    <row r="39" customFormat="false" ht="15" hidden="false" customHeight="false" outlineLevel="0" collapsed="false">
      <c r="A39" s="25" t="n">
        <v>33</v>
      </c>
      <c r="B39" s="26"/>
      <c r="C39" s="26"/>
      <c r="D39" s="26"/>
      <c r="E39" s="26"/>
      <c r="F39" s="27"/>
      <c r="G39" s="27"/>
      <c r="H39" s="27"/>
      <c r="I39" s="26"/>
      <c r="J39" s="28" t="str">
        <f aca="false">IF(AND(H39="",OR(F39="",G39="")),"",IF(H39&lt;&gt;"",H39,IF(E39="Dreieck",F39*G39/2,F39*G39)))</f>
        <v/>
      </c>
      <c r="K39" s="29" t="str">
        <f aca="false">IF(OR(D39="",J39=""),"",IFERROR(CHOOSE(MATCH(INDEX(Listen!$B$2:$B$8,MATCH(D39,Listen!$A$2:$A$8,0)),{"hoehe","halb","balkon","null","abzug"},0),IF(I39="",1,INDEX(Listen!$E$2:$E$4,MATCH(I39,Listen!$D$2:$D$4,0))),IF(IF(I39="",1,INDEX(Listen!$E$2:$E$4,MATCH(I39,Listen!$D$2:$D$4,0)))=0,0,0.5),$G$4,0,-IF(I39="",1,INDEX(Listen!$E$2:$E$4,MATCH(I39,Listen!$D$2:$D$4,0)))),""))</f>
        <v/>
      </c>
      <c r="L39" s="30" t="str">
        <f aca="false">IF(OR(J39="",K39=""),"",ROUND(J39*K39,2))</f>
        <v/>
      </c>
    </row>
    <row r="40" customFormat="false" ht="15" hidden="false" customHeight="false" outlineLevel="0" collapsed="false">
      <c r="A40" s="25" t="n">
        <v>34</v>
      </c>
      <c r="B40" s="26"/>
      <c r="C40" s="26"/>
      <c r="D40" s="26"/>
      <c r="E40" s="26"/>
      <c r="F40" s="27"/>
      <c r="G40" s="27"/>
      <c r="H40" s="27"/>
      <c r="I40" s="26"/>
      <c r="J40" s="28" t="str">
        <f aca="false">IF(AND(H40="",OR(F40="",G40="")),"",IF(H40&lt;&gt;"",H40,IF(E40="Dreieck",F40*G40/2,F40*G40)))</f>
        <v/>
      </c>
      <c r="K40" s="29" t="str">
        <f aca="false">IF(OR(D40="",J40=""),"",IFERROR(CHOOSE(MATCH(INDEX(Listen!$B$2:$B$8,MATCH(D40,Listen!$A$2:$A$8,0)),{"hoehe","halb","balkon","null","abzug"},0),IF(I40="",1,INDEX(Listen!$E$2:$E$4,MATCH(I40,Listen!$D$2:$D$4,0))),IF(IF(I40="",1,INDEX(Listen!$E$2:$E$4,MATCH(I40,Listen!$D$2:$D$4,0)))=0,0,0.5),$G$4,0,-IF(I40="",1,INDEX(Listen!$E$2:$E$4,MATCH(I40,Listen!$D$2:$D$4,0)))),""))</f>
        <v/>
      </c>
      <c r="L40" s="30" t="str">
        <f aca="false">IF(OR(J40="",K40=""),"",ROUND(J40*K40,2))</f>
        <v/>
      </c>
    </row>
    <row r="41" customFormat="false" ht="15" hidden="false" customHeight="false" outlineLevel="0" collapsed="false">
      <c r="A41" s="25" t="n">
        <v>35</v>
      </c>
      <c r="B41" s="26"/>
      <c r="C41" s="26"/>
      <c r="D41" s="26"/>
      <c r="E41" s="26"/>
      <c r="F41" s="27"/>
      <c r="G41" s="27"/>
      <c r="H41" s="27"/>
      <c r="I41" s="26"/>
      <c r="J41" s="28" t="str">
        <f aca="false">IF(AND(H41="",OR(F41="",G41="")),"",IF(H41&lt;&gt;"",H41,IF(E41="Dreieck",F41*G41/2,F41*G41)))</f>
        <v/>
      </c>
      <c r="K41" s="29" t="str">
        <f aca="false">IF(OR(D41="",J41=""),"",IFERROR(CHOOSE(MATCH(INDEX(Listen!$B$2:$B$8,MATCH(D41,Listen!$A$2:$A$8,0)),{"hoehe","halb","balkon","null","abzug"},0),IF(I41="",1,INDEX(Listen!$E$2:$E$4,MATCH(I41,Listen!$D$2:$D$4,0))),IF(IF(I41="",1,INDEX(Listen!$E$2:$E$4,MATCH(I41,Listen!$D$2:$D$4,0)))=0,0,0.5),$G$4,0,-IF(I41="",1,INDEX(Listen!$E$2:$E$4,MATCH(I41,Listen!$D$2:$D$4,0)))),""))</f>
        <v/>
      </c>
      <c r="L41" s="30" t="str">
        <f aca="false">IF(OR(J41="",K41=""),"",ROUND(J41*K41,2))</f>
        <v/>
      </c>
    </row>
    <row r="42" customFormat="false" ht="15" hidden="false" customHeight="false" outlineLevel="0" collapsed="false">
      <c r="A42" s="25" t="n">
        <v>36</v>
      </c>
      <c r="B42" s="26"/>
      <c r="C42" s="26"/>
      <c r="D42" s="26"/>
      <c r="E42" s="26"/>
      <c r="F42" s="27"/>
      <c r="G42" s="27"/>
      <c r="H42" s="27"/>
      <c r="I42" s="26"/>
      <c r="J42" s="28" t="str">
        <f aca="false">IF(AND(H42="",OR(F42="",G42="")),"",IF(H42&lt;&gt;"",H42,IF(E42="Dreieck",F42*G42/2,F42*G42)))</f>
        <v/>
      </c>
      <c r="K42" s="29" t="str">
        <f aca="false">IF(OR(D42="",J42=""),"",IFERROR(CHOOSE(MATCH(INDEX(Listen!$B$2:$B$8,MATCH(D42,Listen!$A$2:$A$8,0)),{"hoehe","halb","balkon","null","abzug"},0),IF(I42="",1,INDEX(Listen!$E$2:$E$4,MATCH(I42,Listen!$D$2:$D$4,0))),IF(IF(I42="",1,INDEX(Listen!$E$2:$E$4,MATCH(I42,Listen!$D$2:$D$4,0)))=0,0,0.5),$G$4,0,-IF(I42="",1,INDEX(Listen!$E$2:$E$4,MATCH(I42,Listen!$D$2:$D$4,0)))),""))</f>
        <v/>
      </c>
      <c r="L42" s="30" t="str">
        <f aca="false">IF(OR(J42="",K42=""),"",ROUND(J42*K42,2))</f>
        <v/>
      </c>
    </row>
    <row r="43" customFormat="false" ht="15" hidden="false" customHeight="false" outlineLevel="0" collapsed="false">
      <c r="A43" s="25" t="n">
        <v>37</v>
      </c>
      <c r="B43" s="26"/>
      <c r="C43" s="26"/>
      <c r="D43" s="26"/>
      <c r="E43" s="26"/>
      <c r="F43" s="27"/>
      <c r="G43" s="27"/>
      <c r="H43" s="27"/>
      <c r="I43" s="26"/>
      <c r="J43" s="28" t="str">
        <f aca="false">IF(AND(H43="",OR(F43="",G43="")),"",IF(H43&lt;&gt;"",H43,IF(E43="Dreieck",F43*G43/2,F43*G43)))</f>
        <v/>
      </c>
      <c r="K43" s="29" t="str">
        <f aca="false">IF(OR(D43="",J43=""),"",IFERROR(CHOOSE(MATCH(INDEX(Listen!$B$2:$B$8,MATCH(D43,Listen!$A$2:$A$8,0)),{"hoehe","halb","balkon","null","abzug"},0),IF(I43="",1,INDEX(Listen!$E$2:$E$4,MATCH(I43,Listen!$D$2:$D$4,0))),IF(IF(I43="",1,INDEX(Listen!$E$2:$E$4,MATCH(I43,Listen!$D$2:$D$4,0)))=0,0,0.5),$G$4,0,-IF(I43="",1,INDEX(Listen!$E$2:$E$4,MATCH(I43,Listen!$D$2:$D$4,0)))),""))</f>
        <v/>
      </c>
      <c r="L43" s="30" t="str">
        <f aca="false">IF(OR(J43="",K43=""),"",ROUND(J43*K43,2))</f>
        <v/>
      </c>
    </row>
    <row r="44" customFormat="false" ht="15" hidden="false" customHeight="false" outlineLevel="0" collapsed="false">
      <c r="A44" s="25" t="n">
        <v>38</v>
      </c>
      <c r="B44" s="26"/>
      <c r="C44" s="26"/>
      <c r="D44" s="26"/>
      <c r="E44" s="26"/>
      <c r="F44" s="27"/>
      <c r="G44" s="27"/>
      <c r="H44" s="27"/>
      <c r="I44" s="26"/>
      <c r="J44" s="28" t="str">
        <f aca="false">IF(AND(H44="",OR(F44="",G44="")),"",IF(H44&lt;&gt;"",H44,IF(E44="Dreieck",F44*G44/2,F44*G44)))</f>
        <v/>
      </c>
      <c r="K44" s="29" t="str">
        <f aca="false">IF(OR(D44="",J44=""),"",IFERROR(CHOOSE(MATCH(INDEX(Listen!$B$2:$B$8,MATCH(D44,Listen!$A$2:$A$8,0)),{"hoehe","halb","balkon","null","abzug"},0),IF(I44="",1,INDEX(Listen!$E$2:$E$4,MATCH(I44,Listen!$D$2:$D$4,0))),IF(IF(I44="",1,INDEX(Listen!$E$2:$E$4,MATCH(I44,Listen!$D$2:$D$4,0)))=0,0,0.5),$G$4,0,-IF(I44="",1,INDEX(Listen!$E$2:$E$4,MATCH(I44,Listen!$D$2:$D$4,0)))),""))</f>
        <v/>
      </c>
      <c r="L44" s="30" t="str">
        <f aca="false">IF(OR(J44="",K44=""),"",ROUND(J44*K44,2))</f>
        <v/>
      </c>
    </row>
    <row r="45" customFormat="false" ht="15" hidden="false" customHeight="false" outlineLevel="0" collapsed="false">
      <c r="A45" s="25" t="n">
        <v>39</v>
      </c>
      <c r="B45" s="26"/>
      <c r="C45" s="26"/>
      <c r="D45" s="26"/>
      <c r="E45" s="26"/>
      <c r="F45" s="27"/>
      <c r="G45" s="27"/>
      <c r="H45" s="27"/>
      <c r="I45" s="26"/>
      <c r="J45" s="28" t="str">
        <f aca="false">IF(AND(H45="",OR(F45="",G45="")),"",IF(H45&lt;&gt;"",H45,IF(E45="Dreieck",F45*G45/2,F45*G45)))</f>
        <v/>
      </c>
      <c r="K45" s="29" t="str">
        <f aca="false">IF(OR(D45="",J45=""),"",IFERROR(CHOOSE(MATCH(INDEX(Listen!$B$2:$B$8,MATCH(D45,Listen!$A$2:$A$8,0)),{"hoehe","halb","balkon","null","abzug"},0),IF(I45="",1,INDEX(Listen!$E$2:$E$4,MATCH(I45,Listen!$D$2:$D$4,0))),IF(IF(I45="",1,INDEX(Listen!$E$2:$E$4,MATCH(I45,Listen!$D$2:$D$4,0)))=0,0,0.5),$G$4,0,-IF(I45="",1,INDEX(Listen!$E$2:$E$4,MATCH(I45,Listen!$D$2:$D$4,0)))),""))</f>
        <v/>
      </c>
      <c r="L45" s="30" t="str">
        <f aca="false">IF(OR(J45="",K45=""),"",ROUND(J45*K45,2))</f>
        <v/>
      </c>
    </row>
    <row r="46" customFormat="false" ht="15" hidden="false" customHeight="false" outlineLevel="0" collapsed="false">
      <c r="A46" s="25" t="n">
        <v>40</v>
      </c>
      <c r="B46" s="26"/>
      <c r="C46" s="26"/>
      <c r="D46" s="26"/>
      <c r="E46" s="26"/>
      <c r="F46" s="27"/>
      <c r="G46" s="27"/>
      <c r="H46" s="27"/>
      <c r="I46" s="26"/>
      <c r="J46" s="28" t="str">
        <f aca="false">IF(AND(H46="",OR(F46="",G46="")),"",IF(H46&lt;&gt;"",H46,IF(E46="Dreieck",F46*G46/2,F46*G46)))</f>
        <v/>
      </c>
      <c r="K46" s="29" t="str">
        <f aca="false">IF(OR(D46="",J46=""),"",IFERROR(CHOOSE(MATCH(INDEX(Listen!$B$2:$B$8,MATCH(D46,Listen!$A$2:$A$8,0)),{"hoehe","halb","balkon","null","abzug"},0),IF(I46="",1,INDEX(Listen!$E$2:$E$4,MATCH(I46,Listen!$D$2:$D$4,0))),IF(IF(I46="",1,INDEX(Listen!$E$2:$E$4,MATCH(I46,Listen!$D$2:$D$4,0)))=0,0,0.5),$G$4,0,-IF(I46="",1,INDEX(Listen!$E$2:$E$4,MATCH(I46,Listen!$D$2:$D$4,0)))),""))</f>
        <v/>
      </c>
      <c r="L46" s="30" t="str">
        <f aca="false">IF(OR(J46="",K46=""),"",ROUND(J46*K46,2))</f>
        <v/>
      </c>
    </row>
    <row r="47" customFormat="false" ht="15" hidden="false" customHeight="false" outlineLevel="0" collapsed="false">
      <c r="A47" s="25" t="n">
        <v>41</v>
      </c>
      <c r="B47" s="26"/>
      <c r="C47" s="26"/>
      <c r="D47" s="26"/>
      <c r="E47" s="26"/>
      <c r="F47" s="27"/>
      <c r="G47" s="27"/>
      <c r="H47" s="27"/>
      <c r="I47" s="26"/>
      <c r="J47" s="28" t="str">
        <f aca="false">IF(AND(H47="",OR(F47="",G47="")),"",IF(H47&lt;&gt;"",H47,IF(E47="Dreieck",F47*G47/2,F47*G47)))</f>
        <v/>
      </c>
      <c r="K47" s="29" t="str">
        <f aca="false">IF(OR(D47="",J47=""),"",IFERROR(CHOOSE(MATCH(INDEX(Listen!$B$2:$B$8,MATCH(D47,Listen!$A$2:$A$8,0)),{"hoehe","halb","balkon","null","abzug"},0),IF(I47="",1,INDEX(Listen!$E$2:$E$4,MATCH(I47,Listen!$D$2:$D$4,0))),IF(IF(I47="",1,INDEX(Listen!$E$2:$E$4,MATCH(I47,Listen!$D$2:$D$4,0)))=0,0,0.5),$G$4,0,-IF(I47="",1,INDEX(Listen!$E$2:$E$4,MATCH(I47,Listen!$D$2:$D$4,0)))),""))</f>
        <v/>
      </c>
      <c r="L47" s="30" t="str">
        <f aca="false">IF(OR(J47="",K47=""),"",ROUND(J47*K47,2))</f>
        <v/>
      </c>
    </row>
    <row r="48" customFormat="false" ht="15" hidden="false" customHeight="false" outlineLevel="0" collapsed="false">
      <c r="A48" s="25" t="n">
        <v>42</v>
      </c>
      <c r="B48" s="26"/>
      <c r="C48" s="26"/>
      <c r="D48" s="26"/>
      <c r="E48" s="26"/>
      <c r="F48" s="27"/>
      <c r="G48" s="27"/>
      <c r="H48" s="27"/>
      <c r="I48" s="26"/>
      <c r="J48" s="28" t="str">
        <f aca="false">IF(AND(H48="",OR(F48="",G48="")),"",IF(H48&lt;&gt;"",H48,IF(E48="Dreieck",F48*G48/2,F48*G48)))</f>
        <v/>
      </c>
      <c r="K48" s="29" t="str">
        <f aca="false">IF(OR(D48="",J48=""),"",IFERROR(CHOOSE(MATCH(INDEX(Listen!$B$2:$B$8,MATCH(D48,Listen!$A$2:$A$8,0)),{"hoehe","halb","balkon","null","abzug"},0),IF(I48="",1,INDEX(Listen!$E$2:$E$4,MATCH(I48,Listen!$D$2:$D$4,0))),IF(IF(I48="",1,INDEX(Listen!$E$2:$E$4,MATCH(I48,Listen!$D$2:$D$4,0)))=0,0,0.5),$G$4,0,-IF(I48="",1,INDEX(Listen!$E$2:$E$4,MATCH(I48,Listen!$D$2:$D$4,0)))),""))</f>
        <v/>
      </c>
      <c r="L48" s="30" t="str">
        <f aca="false">IF(OR(J48="",K48=""),"",ROUND(J48*K48,2))</f>
        <v/>
      </c>
    </row>
    <row r="49" customFormat="false" ht="15" hidden="false" customHeight="false" outlineLevel="0" collapsed="false">
      <c r="A49" s="25" t="n">
        <v>43</v>
      </c>
      <c r="B49" s="26"/>
      <c r="C49" s="26"/>
      <c r="D49" s="26"/>
      <c r="E49" s="26"/>
      <c r="F49" s="27"/>
      <c r="G49" s="27"/>
      <c r="H49" s="27"/>
      <c r="I49" s="26"/>
      <c r="J49" s="28" t="str">
        <f aca="false">IF(AND(H49="",OR(F49="",G49="")),"",IF(H49&lt;&gt;"",H49,IF(E49="Dreieck",F49*G49/2,F49*G49)))</f>
        <v/>
      </c>
      <c r="K49" s="29" t="str">
        <f aca="false">IF(OR(D49="",J49=""),"",IFERROR(CHOOSE(MATCH(INDEX(Listen!$B$2:$B$8,MATCH(D49,Listen!$A$2:$A$8,0)),{"hoehe","halb","balkon","null","abzug"},0),IF(I49="",1,INDEX(Listen!$E$2:$E$4,MATCH(I49,Listen!$D$2:$D$4,0))),IF(IF(I49="",1,INDEX(Listen!$E$2:$E$4,MATCH(I49,Listen!$D$2:$D$4,0)))=0,0,0.5),$G$4,0,-IF(I49="",1,INDEX(Listen!$E$2:$E$4,MATCH(I49,Listen!$D$2:$D$4,0)))),""))</f>
        <v/>
      </c>
      <c r="L49" s="30" t="str">
        <f aca="false">IF(OR(J49="",K49=""),"",ROUND(J49*K49,2))</f>
        <v/>
      </c>
    </row>
    <row r="50" customFormat="false" ht="15" hidden="false" customHeight="false" outlineLevel="0" collapsed="false">
      <c r="A50" s="25" t="n">
        <v>44</v>
      </c>
      <c r="B50" s="26"/>
      <c r="C50" s="26"/>
      <c r="D50" s="26"/>
      <c r="E50" s="26"/>
      <c r="F50" s="27"/>
      <c r="G50" s="27"/>
      <c r="H50" s="27"/>
      <c r="I50" s="26"/>
      <c r="J50" s="28" t="str">
        <f aca="false">IF(AND(H50="",OR(F50="",G50="")),"",IF(H50&lt;&gt;"",H50,IF(E50="Dreieck",F50*G50/2,F50*G50)))</f>
        <v/>
      </c>
      <c r="K50" s="29" t="str">
        <f aca="false">IF(OR(D50="",J50=""),"",IFERROR(CHOOSE(MATCH(INDEX(Listen!$B$2:$B$8,MATCH(D50,Listen!$A$2:$A$8,0)),{"hoehe","halb","balkon","null","abzug"},0),IF(I50="",1,INDEX(Listen!$E$2:$E$4,MATCH(I50,Listen!$D$2:$D$4,0))),IF(IF(I50="",1,INDEX(Listen!$E$2:$E$4,MATCH(I50,Listen!$D$2:$D$4,0)))=0,0,0.5),$G$4,0,-IF(I50="",1,INDEX(Listen!$E$2:$E$4,MATCH(I50,Listen!$D$2:$D$4,0)))),""))</f>
        <v/>
      </c>
      <c r="L50" s="30" t="str">
        <f aca="false">IF(OR(J50="",K50=""),"",ROUND(J50*K50,2))</f>
        <v/>
      </c>
    </row>
    <row r="51" customFormat="false" ht="15" hidden="false" customHeight="false" outlineLevel="0" collapsed="false">
      <c r="A51" s="25" t="n">
        <v>45</v>
      </c>
      <c r="B51" s="26"/>
      <c r="C51" s="26"/>
      <c r="D51" s="26"/>
      <c r="E51" s="26"/>
      <c r="F51" s="27"/>
      <c r="G51" s="27"/>
      <c r="H51" s="27"/>
      <c r="I51" s="26"/>
      <c r="J51" s="28" t="str">
        <f aca="false">IF(AND(H51="",OR(F51="",G51="")),"",IF(H51&lt;&gt;"",H51,IF(E51="Dreieck",F51*G51/2,F51*G51)))</f>
        <v/>
      </c>
      <c r="K51" s="29" t="str">
        <f aca="false">IF(OR(D51="",J51=""),"",IFERROR(CHOOSE(MATCH(INDEX(Listen!$B$2:$B$8,MATCH(D51,Listen!$A$2:$A$8,0)),{"hoehe","halb","balkon","null","abzug"},0),IF(I51="",1,INDEX(Listen!$E$2:$E$4,MATCH(I51,Listen!$D$2:$D$4,0))),IF(IF(I51="",1,INDEX(Listen!$E$2:$E$4,MATCH(I51,Listen!$D$2:$D$4,0)))=0,0,0.5),$G$4,0,-IF(I51="",1,INDEX(Listen!$E$2:$E$4,MATCH(I51,Listen!$D$2:$D$4,0)))),""))</f>
        <v/>
      </c>
      <c r="L51" s="30" t="str">
        <f aca="false">IF(OR(J51="",K51=""),"",ROUND(J51*K51,2))</f>
        <v/>
      </c>
    </row>
    <row r="52" customFormat="false" ht="15" hidden="false" customHeight="false" outlineLevel="0" collapsed="false">
      <c r="A52" s="25" t="n">
        <v>46</v>
      </c>
      <c r="B52" s="26"/>
      <c r="C52" s="26"/>
      <c r="D52" s="26"/>
      <c r="E52" s="26"/>
      <c r="F52" s="27"/>
      <c r="G52" s="27"/>
      <c r="H52" s="27"/>
      <c r="I52" s="26"/>
      <c r="J52" s="28" t="str">
        <f aca="false">IF(AND(H52="",OR(F52="",G52="")),"",IF(H52&lt;&gt;"",H52,IF(E52="Dreieck",F52*G52/2,F52*G52)))</f>
        <v/>
      </c>
      <c r="K52" s="29" t="str">
        <f aca="false">IF(OR(D52="",J52=""),"",IFERROR(CHOOSE(MATCH(INDEX(Listen!$B$2:$B$8,MATCH(D52,Listen!$A$2:$A$8,0)),{"hoehe","halb","balkon","null","abzug"},0),IF(I52="",1,INDEX(Listen!$E$2:$E$4,MATCH(I52,Listen!$D$2:$D$4,0))),IF(IF(I52="",1,INDEX(Listen!$E$2:$E$4,MATCH(I52,Listen!$D$2:$D$4,0)))=0,0,0.5),$G$4,0,-IF(I52="",1,INDEX(Listen!$E$2:$E$4,MATCH(I52,Listen!$D$2:$D$4,0)))),""))</f>
        <v/>
      </c>
      <c r="L52" s="30" t="str">
        <f aca="false">IF(OR(J52="",K52=""),"",ROUND(J52*K52,2))</f>
        <v/>
      </c>
    </row>
    <row r="53" customFormat="false" ht="15" hidden="false" customHeight="false" outlineLevel="0" collapsed="false">
      <c r="A53" s="25" t="n">
        <v>47</v>
      </c>
      <c r="B53" s="26"/>
      <c r="C53" s="26"/>
      <c r="D53" s="26"/>
      <c r="E53" s="26"/>
      <c r="F53" s="27"/>
      <c r="G53" s="27"/>
      <c r="H53" s="27"/>
      <c r="I53" s="26"/>
      <c r="J53" s="28" t="str">
        <f aca="false">IF(AND(H53="",OR(F53="",G53="")),"",IF(H53&lt;&gt;"",H53,IF(E53="Dreieck",F53*G53/2,F53*G53)))</f>
        <v/>
      </c>
      <c r="K53" s="29" t="str">
        <f aca="false">IF(OR(D53="",J53=""),"",IFERROR(CHOOSE(MATCH(INDEX(Listen!$B$2:$B$8,MATCH(D53,Listen!$A$2:$A$8,0)),{"hoehe","halb","balkon","null","abzug"},0),IF(I53="",1,INDEX(Listen!$E$2:$E$4,MATCH(I53,Listen!$D$2:$D$4,0))),IF(IF(I53="",1,INDEX(Listen!$E$2:$E$4,MATCH(I53,Listen!$D$2:$D$4,0)))=0,0,0.5),$G$4,0,-IF(I53="",1,INDEX(Listen!$E$2:$E$4,MATCH(I53,Listen!$D$2:$D$4,0)))),""))</f>
        <v/>
      </c>
      <c r="L53" s="30" t="str">
        <f aca="false">IF(OR(J53="",K53=""),"",ROUND(J53*K53,2))</f>
        <v/>
      </c>
    </row>
    <row r="54" customFormat="false" ht="15" hidden="false" customHeight="false" outlineLevel="0" collapsed="false">
      <c r="A54" s="25" t="n">
        <v>48</v>
      </c>
      <c r="B54" s="26"/>
      <c r="C54" s="26"/>
      <c r="D54" s="26"/>
      <c r="E54" s="26"/>
      <c r="F54" s="27"/>
      <c r="G54" s="27"/>
      <c r="H54" s="27"/>
      <c r="I54" s="26"/>
      <c r="J54" s="28" t="str">
        <f aca="false">IF(AND(H54="",OR(F54="",G54="")),"",IF(H54&lt;&gt;"",H54,IF(E54="Dreieck",F54*G54/2,F54*G54)))</f>
        <v/>
      </c>
      <c r="K54" s="29" t="str">
        <f aca="false">IF(OR(D54="",J54=""),"",IFERROR(CHOOSE(MATCH(INDEX(Listen!$B$2:$B$8,MATCH(D54,Listen!$A$2:$A$8,0)),{"hoehe","halb","balkon","null","abzug"},0),IF(I54="",1,INDEX(Listen!$E$2:$E$4,MATCH(I54,Listen!$D$2:$D$4,0))),IF(IF(I54="",1,INDEX(Listen!$E$2:$E$4,MATCH(I54,Listen!$D$2:$D$4,0)))=0,0,0.5),$G$4,0,-IF(I54="",1,INDEX(Listen!$E$2:$E$4,MATCH(I54,Listen!$D$2:$D$4,0)))),""))</f>
        <v/>
      </c>
      <c r="L54" s="30" t="str">
        <f aca="false">IF(OR(J54="",K54=""),"",ROUND(J54*K54,2))</f>
        <v/>
      </c>
    </row>
    <row r="55" customFormat="false" ht="15" hidden="false" customHeight="false" outlineLevel="0" collapsed="false">
      <c r="A55" s="25" t="n">
        <v>49</v>
      </c>
      <c r="B55" s="26"/>
      <c r="C55" s="26"/>
      <c r="D55" s="26"/>
      <c r="E55" s="26"/>
      <c r="F55" s="27"/>
      <c r="G55" s="27"/>
      <c r="H55" s="27"/>
      <c r="I55" s="26"/>
      <c r="J55" s="28" t="str">
        <f aca="false">IF(AND(H55="",OR(F55="",G55="")),"",IF(H55&lt;&gt;"",H55,IF(E55="Dreieck",F55*G55/2,F55*G55)))</f>
        <v/>
      </c>
      <c r="K55" s="29" t="str">
        <f aca="false">IF(OR(D55="",J55=""),"",IFERROR(CHOOSE(MATCH(INDEX(Listen!$B$2:$B$8,MATCH(D55,Listen!$A$2:$A$8,0)),{"hoehe","halb","balkon","null","abzug"},0),IF(I55="",1,INDEX(Listen!$E$2:$E$4,MATCH(I55,Listen!$D$2:$D$4,0))),IF(IF(I55="",1,INDEX(Listen!$E$2:$E$4,MATCH(I55,Listen!$D$2:$D$4,0)))=0,0,0.5),$G$4,0,-IF(I55="",1,INDEX(Listen!$E$2:$E$4,MATCH(I55,Listen!$D$2:$D$4,0)))),""))</f>
        <v/>
      </c>
      <c r="L55" s="30" t="str">
        <f aca="false">IF(OR(J55="",K55=""),"",ROUND(J55*K55,2))</f>
        <v/>
      </c>
    </row>
    <row r="56" customFormat="false" ht="15" hidden="false" customHeight="false" outlineLevel="0" collapsed="false">
      <c r="A56" s="25" t="n">
        <v>50</v>
      </c>
      <c r="B56" s="26"/>
      <c r="C56" s="26"/>
      <c r="D56" s="26"/>
      <c r="E56" s="26"/>
      <c r="F56" s="27"/>
      <c r="G56" s="27"/>
      <c r="H56" s="27"/>
      <c r="I56" s="26"/>
      <c r="J56" s="28" t="str">
        <f aca="false">IF(AND(H56="",OR(F56="",G56="")),"",IF(H56&lt;&gt;"",H56,IF(E56="Dreieck",F56*G56/2,F56*G56)))</f>
        <v/>
      </c>
      <c r="K56" s="29" t="str">
        <f aca="false">IF(OR(D56="",J56=""),"",IFERROR(CHOOSE(MATCH(INDEX(Listen!$B$2:$B$8,MATCH(D56,Listen!$A$2:$A$8,0)),{"hoehe","halb","balkon","null","abzug"},0),IF(I56="",1,INDEX(Listen!$E$2:$E$4,MATCH(I56,Listen!$D$2:$D$4,0))),IF(IF(I56="",1,INDEX(Listen!$E$2:$E$4,MATCH(I56,Listen!$D$2:$D$4,0)))=0,0,0.5),$G$4,0,-IF(I56="",1,INDEX(Listen!$E$2:$E$4,MATCH(I56,Listen!$D$2:$D$4,0)))),""))</f>
        <v/>
      </c>
      <c r="L56" s="30" t="str">
        <f aca="false">IF(OR(J56="",K56=""),"",ROUND(J56*K56,2))</f>
        <v/>
      </c>
    </row>
    <row r="57" customFormat="false" ht="15" hidden="false" customHeight="false" outlineLevel="0" collapsed="false">
      <c r="A57" s="25" t="n">
        <v>51</v>
      </c>
      <c r="B57" s="26"/>
      <c r="C57" s="26"/>
      <c r="D57" s="26"/>
      <c r="E57" s="26"/>
      <c r="F57" s="27"/>
      <c r="G57" s="27"/>
      <c r="H57" s="27"/>
      <c r="I57" s="26"/>
      <c r="J57" s="28" t="str">
        <f aca="false">IF(AND(H57="",OR(F57="",G57="")),"",IF(H57&lt;&gt;"",H57,IF(E57="Dreieck",F57*G57/2,F57*G57)))</f>
        <v/>
      </c>
      <c r="K57" s="29" t="str">
        <f aca="false">IF(OR(D57="",J57=""),"",IFERROR(CHOOSE(MATCH(INDEX(Listen!$B$2:$B$8,MATCH(D57,Listen!$A$2:$A$8,0)),{"hoehe","halb","balkon","null","abzug"},0),IF(I57="",1,INDEX(Listen!$E$2:$E$4,MATCH(I57,Listen!$D$2:$D$4,0))),IF(IF(I57="",1,INDEX(Listen!$E$2:$E$4,MATCH(I57,Listen!$D$2:$D$4,0)))=0,0,0.5),$G$4,0,-IF(I57="",1,INDEX(Listen!$E$2:$E$4,MATCH(I57,Listen!$D$2:$D$4,0)))),""))</f>
        <v/>
      </c>
      <c r="L57" s="30" t="str">
        <f aca="false">IF(OR(J57="",K57=""),"",ROUND(J57*K57,2))</f>
        <v/>
      </c>
    </row>
    <row r="58" customFormat="false" ht="15" hidden="false" customHeight="false" outlineLevel="0" collapsed="false">
      <c r="A58" s="25" t="n">
        <v>52</v>
      </c>
      <c r="B58" s="26"/>
      <c r="C58" s="26"/>
      <c r="D58" s="26"/>
      <c r="E58" s="26"/>
      <c r="F58" s="27"/>
      <c r="G58" s="27"/>
      <c r="H58" s="27"/>
      <c r="I58" s="26"/>
      <c r="J58" s="28" t="str">
        <f aca="false">IF(AND(H58="",OR(F58="",G58="")),"",IF(H58&lt;&gt;"",H58,IF(E58="Dreieck",F58*G58/2,F58*G58)))</f>
        <v/>
      </c>
      <c r="K58" s="29" t="str">
        <f aca="false">IF(OR(D58="",J58=""),"",IFERROR(CHOOSE(MATCH(INDEX(Listen!$B$2:$B$8,MATCH(D58,Listen!$A$2:$A$8,0)),{"hoehe","halb","balkon","null","abzug"},0),IF(I58="",1,INDEX(Listen!$E$2:$E$4,MATCH(I58,Listen!$D$2:$D$4,0))),IF(IF(I58="",1,INDEX(Listen!$E$2:$E$4,MATCH(I58,Listen!$D$2:$D$4,0)))=0,0,0.5),$G$4,0,-IF(I58="",1,INDEX(Listen!$E$2:$E$4,MATCH(I58,Listen!$D$2:$D$4,0)))),""))</f>
        <v/>
      </c>
      <c r="L58" s="30" t="str">
        <f aca="false">IF(OR(J58="",K58=""),"",ROUND(J58*K58,2))</f>
        <v/>
      </c>
    </row>
    <row r="59" customFormat="false" ht="15" hidden="false" customHeight="false" outlineLevel="0" collapsed="false">
      <c r="A59" s="25" t="n">
        <v>53</v>
      </c>
      <c r="B59" s="26"/>
      <c r="C59" s="26"/>
      <c r="D59" s="26"/>
      <c r="E59" s="26"/>
      <c r="F59" s="27"/>
      <c r="G59" s="27"/>
      <c r="H59" s="27"/>
      <c r="I59" s="26"/>
      <c r="J59" s="28" t="str">
        <f aca="false">IF(AND(H59="",OR(F59="",G59="")),"",IF(H59&lt;&gt;"",H59,IF(E59="Dreieck",F59*G59/2,F59*G59)))</f>
        <v/>
      </c>
      <c r="K59" s="29" t="str">
        <f aca="false">IF(OR(D59="",J59=""),"",IFERROR(CHOOSE(MATCH(INDEX(Listen!$B$2:$B$8,MATCH(D59,Listen!$A$2:$A$8,0)),{"hoehe","halb","balkon","null","abzug"},0),IF(I59="",1,INDEX(Listen!$E$2:$E$4,MATCH(I59,Listen!$D$2:$D$4,0))),IF(IF(I59="",1,INDEX(Listen!$E$2:$E$4,MATCH(I59,Listen!$D$2:$D$4,0)))=0,0,0.5),$G$4,0,-IF(I59="",1,INDEX(Listen!$E$2:$E$4,MATCH(I59,Listen!$D$2:$D$4,0)))),""))</f>
        <v/>
      </c>
      <c r="L59" s="30" t="str">
        <f aca="false">IF(OR(J59="",K59=""),"",ROUND(J59*K59,2))</f>
        <v/>
      </c>
    </row>
    <row r="60" customFormat="false" ht="15" hidden="false" customHeight="false" outlineLevel="0" collapsed="false">
      <c r="A60" s="25" t="n">
        <v>54</v>
      </c>
      <c r="B60" s="26"/>
      <c r="C60" s="26"/>
      <c r="D60" s="26"/>
      <c r="E60" s="26"/>
      <c r="F60" s="27"/>
      <c r="G60" s="27"/>
      <c r="H60" s="27"/>
      <c r="I60" s="26"/>
      <c r="J60" s="28" t="str">
        <f aca="false">IF(AND(H60="",OR(F60="",G60="")),"",IF(H60&lt;&gt;"",H60,IF(E60="Dreieck",F60*G60/2,F60*G60)))</f>
        <v/>
      </c>
      <c r="K60" s="29" t="str">
        <f aca="false">IF(OR(D60="",J60=""),"",IFERROR(CHOOSE(MATCH(INDEX(Listen!$B$2:$B$8,MATCH(D60,Listen!$A$2:$A$8,0)),{"hoehe","halb","balkon","null","abzug"},0),IF(I60="",1,INDEX(Listen!$E$2:$E$4,MATCH(I60,Listen!$D$2:$D$4,0))),IF(IF(I60="",1,INDEX(Listen!$E$2:$E$4,MATCH(I60,Listen!$D$2:$D$4,0)))=0,0,0.5),$G$4,0,-IF(I60="",1,INDEX(Listen!$E$2:$E$4,MATCH(I60,Listen!$D$2:$D$4,0)))),""))</f>
        <v/>
      </c>
      <c r="L60" s="30" t="str">
        <f aca="false">IF(OR(J60="",K60=""),"",ROUND(J60*K60,2))</f>
        <v/>
      </c>
    </row>
    <row r="61" customFormat="false" ht="15" hidden="false" customHeight="false" outlineLevel="0" collapsed="false">
      <c r="A61" s="25" t="n">
        <v>55</v>
      </c>
      <c r="B61" s="26"/>
      <c r="C61" s="26"/>
      <c r="D61" s="26"/>
      <c r="E61" s="26"/>
      <c r="F61" s="27"/>
      <c r="G61" s="27"/>
      <c r="H61" s="27"/>
      <c r="I61" s="26"/>
      <c r="J61" s="28" t="str">
        <f aca="false">IF(AND(H61="",OR(F61="",G61="")),"",IF(H61&lt;&gt;"",H61,IF(E61="Dreieck",F61*G61/2,F61*G61)))</f>
        <v/>
      </c>
      <c r="K61" s="29" t="str">
        <f aca="false">IF(OR(D61="",J61=""),"",IFERROR(CHOOSE(MATCH(INDEX(Listen!$B$2:$B$8,MATCH(D61,Listen!$A$2:$A$8,0)),{"hoehe","halb","balkon","null","abzug"},0),IF(I61="",1,INDEX(Listen!$E$2:$E$4,MATCH(I61,Listen!$D$2:$D$4,0))),IF(IF(I61="",1,INDEX(Listen!$E$2:$E$4,MATCH(I61,Listen!$D$2:$D$4,0)))=0,0,0.5),$G$4,0,-IF(I61="",1,INDEX(Listen!$E$2:$E$4,MATCH(I61,Listen!$D$2:$D$4,0)))),""))</f>
        <v/>
      </c>
      <c r="L61" s="30" t="str">
        <f aca="false">IF(OR(J61="",K61=""),"",ROUND(J61*K61,2))</f>
        <v/>
      </c>
    </row>
    <row r="62" customFormat="false" ht="15" hidden="false" customHeight="false" outlineLevel="0" collapsed="false">
      <c r="A62" s="25" t="n">
        <v>56</v>
      </c>
      <c r="B62" s="26"/>
      <c r="C62" s="26"/>
      <c r="D62" s="26"/>
      <c r="E62" s="26"/>
      <c r="F62" s="27"/>
      <c r="G62" s="27"/>
      <c r="H62" s="27"/>
      <c r="I62" s="26"/>
      <c r="J62" s="28" t="str">
        <f aca="false">IF(AND(H62="",OR(F62="",G62="")),"",IF(H62&lt;&gt;"",H62,IF(E62="Dreieck",F62*G62/2,F62*G62)))</f>
        <v/>
      </c>
      <c r="K62" s="29" t="str">
        <f aca="false">IF(OR(D62="",J62=""),"",IFERROR(CHOOSE(MATCH(INDEX(Listen!$B$2:$B$8,MATCH(D62,Listen!$A$2:$A$8,0)),{"hoehe","halb","balkon","null","abzug"},0),IF(I62="",1,INDEX(Listen!$E$2:$E$4,MATCH(I62,Listen!$D$2:$D$4,0))),IF(IF(I62="",1,INDEX(Listen!$E$2:$E$4,MATCH(I62,Listen!$D$2:$D$4,0)))=0,0,0.5),$G$4,0,-IF(I62="",1,INDEX(Listen!$E$2:$E$4,MATCH(I62,Listen!$D$2:$D$4,0)))),""))</f>
        <v/>
      </c>
      <c r="L62" s="30" t="str">
        <f aca="false">IF(OR(J62="",K62=""),"",ROUND(J62*K62,2))</f>
        <v/>
      </c>
    </row>
    <row r="63" customFormat="false" ht="15" hidden="false" customHeight="false" outlineLevel="0" collapsed="false">
      <c r="A63" s="25" t="n">
        <v>57</v>
      </c>
      <c r="B63" s="26"/>
      <c r="C63" s="26"/>
      <c r="D63" s="26"/>
      <c r="E63" s="26"/>
      <c r="F63" s="27"/>
      <c r="G63" s="27"/>
      <c r="H63" s="27"/>
      <c r="I63" s="26"/>
      <c r="J63" s="28" t="str">
        <f aca="false">IF(AND(H63="",OR(F63="",G63="")),"",IF(H63&lt;&gt;"",H63,IF(E63="Dreieck",F63*G63/2,F63*G63)))</f>
        <v/>
      </c>
      <c r="K63" s="29" t="str">
        <f aca="false">IF(OR(D63="",J63=""),"",IFERROR(CHOOSE(MATCH(INDEX(Listen!$B$2:$B$8,MATCH(D63,Listen!$A$2:$A$8,0)),{"hoehe","halb","balkon","null","abzug"},0),IF(I63="",1,INDEX(Listen!$E$2:$E$4,MATCH(I63,Listen!$D$2:$D$4,0))),IF(IF(I63="",1,INDEX(Listen!$E$2:$E$4,MATCH(I63,Listen!$D$2:$D$4,0)))=0,0,0.5),$G$4,0,-IF(I63="",1,INDEX(Listen!$E$2:$E$4,MATCH(I63,Listen!$D$2:$D$4,0)))),""))</f>
        <v/>
      </c>
      <c r="L63" s="30" t="str">
        <f aca="false">IF(OR(J63="",K63=""),"",ROUND(J63*K63,2))</f>
        <v/>
      </c>
    </row>
    <row r="64" customFormat="false" ht="15" hidden="false" customHeight="false" outlineLevel="0" collapsed="false">
      <c r="A64" s="25" t="n">
        <v>58</v>
      </c>
      <c r="B64" s="26"/>
      <c r="C64" s="26"/>
      <c r="D64" s="26"/>
      <c r="E64" s="26"/>
      <c r="F64" s="27"/>
      <c r="G64" s="27"/>
      <c r="H64" s="27"/>
      <c r="I64" s="26"/>
      <c r="J64" s="28" t="str">
        <f aca="false">IF(AND(H64="",OR(F64="",G64="")),"",IF(H64&lt;&gt;"",H64,IF(E64="Dreieck",F64*G64/2,F64*G64)))</f>
        <v/>
      </c>
      <c r="K64" s="29" t="str">
        <f aca="false">IF(OR(D64="",J64=""),"",IFERROR(CHOOSE(MATCH(INDEX(Listen!$B$2:$B$8,MATCH(D64,Listen!$A$2:$A$8,0)),{"hoehe","halb","balkon","null","abzug"},0),IF(I64="",1,INDEX(Listen!$E$2:$E$4,MATCH(I64,Listen!$D$2:$D$4,0))),IF(IF(I64="",1,INDEX(Listen!$E$2:$E$4,MATCH(I64,Listen!$D$2:$D$4,0)))=0,0,0.5),$G$4,0,-IF(I64="",1,INDEX(Listen!$E$2:$E$4,MATCH(I64,Listen!$D$2:$D$4,0)))),""))</f>
        <v/>
      </c>
      <c r="L64" s="30" t="str">
        <f aca="false">IF(OR(J64="",K64=""),"",ROUND(J64*K64,2))</f>
        <v/>
      </c>
    </row>
    <row r="65" customFormat="false" ht="15" hidden="false" customHeight="false" outlineLevel="0" collapsed="false">
      <c r="A65" s="25" t="n">
        <v>59</v>
      </c>
      <c r="B65" s="26"/>
      <c r="C65" s="26"/>
      <c r="D65" s="26"/>
      <c r="E65" s="26"/>
      <c r="F65" s="27"/>
      <c r="G65" s="27"/>
      <c r="H65" s="27"/>
      <c r="I65" s="26"/>
      <c r="J65" s="28" t="str">
        <f aca="false">IF(AND(H65="",OR(F65="",G65="")),"",IF(H65&lt;&gt;"",H65,IF(E65="Dreieck",F65*G65/2,F65*G65)))</f>
        <v/>
      </c>
      <c r="K65" s="29" t="str">
        <f aca="false">IF(OR(D65="",J65=""),"",IFERROR(CHOOSE(MATCH(INDEX(Listen!$B$2:$B$8,MATCH(D65,Listen!$A$2:$A$8,0)),{"hoehe","halb","balkon","null","abzug"},0),IF(I65="",1,INDEX(Listen!$E$2:$E$4,MATCH(I65,Listen!$D$2:$D$4,0))),IF(IF(I65="",1,INDEX(Listen!$E$2:$E$4,MATCH(I65,Listen!$D$2:$D$4,0)))=0,0,0.5),$G$4,0,-IF(I65="",1,INDEX(Listen!$E$2:$E$4,MATCH(I65,Listen!$D$2:$D$4,0)))),""))</f>
        <v/>
      </c>
      <c r="L65" s="30" t="str">
        <f aca="false">IF(OR(J65="",K65=""),"",ROUND(J65*K65,2))</f>
        <v/>
      </c>
    </row>
    <row r="66" customFormat="false" ht="15" hidden="false" customHeight="false" outlineLevel="0" collapsed="false">
      <c r="A66" s="25" t="n">
        <v>60</v>
      </c>
      <c r="B66" s="26"/>
      <c r="C66" s="26"/>
      <c r="D66" s="26"/>
      <c r="E66" s="26"/>
      <c r="F66" s="27"/>
      <c r="G66" s="27"/>
      <c r="H66" s="27"/>
      <c r="I66" s="26"/>
      <c r="J66" s="28" t="str">
        <f aca="false">IF(AND(H66="",OR(F66="",G66="")),"",IF(H66&lt;&gt;"",H66,IF(E66="Dreieck",F66*G66/2,F66*G66)))</f>
        <v/>
      </c>
      <c r="K66" s="29" t="str">
        <f aca="false">IF(OR(D66="",J66=""),"",IFERROR(CHOOSE(MATCH(INDEX(Listen!$B$2:$B$8,MATCH(D66,Listen!$A$2:$A$8,0)),{"hoehe","halb","balkon","null","abzug"},0),IF(I66="",1,INDEX(Listen!$E$2:$E$4,MATCH(I66,Listen!$D$2:$D$4,0))),IF(IF(I66="",1,INDEX(Listen!$E$2:$E$4,MATCH(I66,Listen!$D$2:$D$4,0)))=0,0,0.5),$G$4,0,-IF(I66="",1,INDEX(Listen!$E$2:$E$4,MATCH(I66,Listen!$D$2:$D$4,0)))),""))</f>
        <v/>
      </c>
      <c r="L66" s="30" t="str">
        <f aca="false">IF(OR(J66="",K66=""),"",ROUND(J66*K66,2))</f>
        <v/>
      </c>
    </row>
    <row r="67" customFormat="false" ht="15" hidden="false" customHeight="false" outlineLevel="0" collapsed="false">
      <c r="I67" s="31" t="s">
        <v>98</v>
      </c>
      <c r="J67" s="31"/>
      <c r="K67" s="31"/>
      <c r="L67" s="32" t="n">
        <f aca="false">SUM(L7:L66)</f>
        <v>0</v>
      </c>
    </row>
  </sheetData>
  <sheetProtection sheet="true" formatColumns="false" formatRows="false"/>
  <mergeCells count="2">
    <mergeCell ref="A4:D4"/>
    <mergeCell ref="E4:F4"/>
  </mergeCells>
  <conditionalFormatting sqref="D7:D66">
    <cfRule type="expression" priority="2" aboveAverage="0" equalAverage="0" bottom="0" percent="0" rank="0" text="" dxfId="0">
      <formula>AND(D7="",J7&lt;&gt;"")</formula>
    </cfRule>
  </conditionalFormatting>
  <conditionalFormatting sqref="I7:I66">
    <cfRule type="expression" priority="3" aboveAverage="0" equalAverage="0" bottom="0" percent="0" rank="0" text="" dxfId="0">
      <formula>AND(I7="",J7&lt;&gt;"",D7&lt;&gt;"",D7&lt;&gt;Listen!$A$5,D7&lt;&gt;Listen!$A$6)</formula>
    </cfRule>
  </conditionalFormatting>
  <dataValidations count="6">
    <dataValidation allowBlank="true" error="Bitte einen Wert aus der Liste wählen." errorStyle="stop" errorTitle="Auswahl" operator="between" showDropDown="false" showErrorMessage="false" showInputMessage="false" sqref="D7:D66" type="list">
      <formula1>Listen!$A$2:$A$8</formula1>
      <formula2>0</formula2>
    </dataValidation>
    <dataValidation allowBlank="true" error="Bitte einen Wert aus der Liste wählen." errorStyle="stop" errorTitle="Auswahl" operator="between" showDropDown="false" showErrorMessage="false" showInputMessage="false" sqref="I7:I66" type="list">
      <formula1>Listen!$D$2:$D$4</formula1>
      <formula2>0</formula2>
    </dataValidation>
    <dataValidation allowBlank="true" error="Bitte einen Wert aus der Liste wählen." errorStyle="stop" errorTitle="Auswahl" operator="between" showDropDown="false" showErrorMessage="false" showInputMessage="false" sqref="E7:E66" type="list">
      <formula1>Listen!$G$2:$G$3</formula1>
      <formula2>0</formula2>
    </dataValidation>
    <dataValidation allowBlank="true" error="Bitte einen Wert aus der Liste wählen." errorStyle="stop" errorTitle="Auswahl" operator="between" showDropDown="false" showErrorMessage="false" showInputMessage="false" sqref="B7:B66" type="list">
      <formula1>Listen!$I$2:$I$8</formula1>
      <formula2>0</formula2>
    </dataValidation>
    <dataValidation allowBlank="true" error="Bitte einen Wert aus der Liste wählen." errorStyle="stop" errorTitle="Auswahl" operator="between" showDropDown="false" showErrorMessage="false" showInputMessage="false" sqref="E4" type="list">
      <formula1>Listen!$K$2:$K$3</formula1>
      <formula2>0</formula2>
    </dataValidation>
    <dataValidation allowBlank="false" error="Bitte eine Zahl in Metern bzw. m² eingeben, z. B. 3,45." errorStyle="stop" errorTitle="Zahl" operator="between" showDropDown="false" showErrorMessage="false" showInputMessage="false" sqref="F7:H66" type="decimal">
      <formula1>0</formula1>
      <formula2>1000</formula2>
    </dataValidation>
  </dataValidation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&amp;R&amp;"Arial,Regular"&amp;7 Version 1.0 · Stand September 2026 · Seite &amp;P von &amp;N</oddHeader>
    <oddFooter>&amp;C&amp;"Arial,Regular"&amp;7 Nur zur ersten Orientierung – ersetzt kein Aufmaß vor Ort und wird von Banken in der Regel nicht für eine Finanzierung akzeptiert.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8"/>
    <col collapsed="false" customWidth="true" hidden="false" outlineLevel="0" max="4" min="3" style="0" width="16"/>
  </cols>
  <sheetData>
    <row r="2" customFormat="false" ht="22.05" hidden="false" customHeight="false" outlineLevel="0" collapsed="false">
      <c r="B2" s="15" t="s">
        <v>26</v>
      </c>
    </row>
    <row r="3" customFormat="false" ht="15" hidden="false" customHeight="false" outlineLevel="0" collapsed="false">
      <c r="B3" s="33" t="s">
        <v>99</v>
      </c>
    </row>
    <row r="5" customFormat="false" ht="25.5" hidden="false" customHeight="true" outlineLevel="0" collapsed="false">
      <c r="B5" s="34" t="s">
        <v>100</v>
      </c>
      <c r="C5" s="35" t="n">
        <f aca="false">Räume!L67</f>
        <v>0</v>
      </c>
      <c r="D5" s="35"/>
    </row>
    <row r="6" customFormat="false" ht="25.5" hidden="false" customHeight="true" outlineLevel="0" collapsed="false">
      <c r="B6" s="36" t="s">
        <v>81</v>
      </c>
      <c r="C6" s="36"/>
      <c r="D6" s="36"/>
    </row>
    <row r="9" customFormat="false" ht="15" hidden="false" customHeight="false" outlineLevel="0" collapsed="false">
      <c r="B9" s="37" t="s">
        <v>101</v>
      </c>
      <c r="C9" s="37" t="s">
        <v>102</v>
      </c>
      <c r="D9" s="37" t="s">
        <v>103</v>
      </c>
    </row>
    <row r="10" customFormat="false" ht="15" hidden="false" customHeight="false" outlineLevel="0" collapsed="false">
      <c r="B10" s="38" t="s">
        <v>104</v>
      </c>
      <c r="C10" s="39" t="n">
        <f aca="false">SUMIFS(Räume!$J$7:$J$66,Räume!$B$7:$B$66,B10)</f>
        <v>0</v>
      </c>
      <c r="D10" s="39" t="n">
        <f aca="false">SUMIFS(Räume!$L$7:$L$66,Räume!$B$7:$B$66,B10)</f>
        <v>0</v>
      </c>
    </row>
    <row r="11" customFormat="false" ht="15" hidden="false" customHeight="false" outlineLevel="0" collapsed="false">
      <c r="B11" s="38" t="s">
        <v>105</v>
      </c>
      <c r="C11" s="39" t="n">
        <f aca="false">SUMIFS(Räume!$J$7:$J$66,Räume!$B$7:$B$66,B11)</f>
        <v>0</v>
      </c>
      <c r="D11" s="39" t="n">
        <f aca="false">SUMIFS(Räume!$L$7:$L$66,Räume!$B$7:$B$66,B11)</f>
        <v>0</v>
      </c>
    </row>
    <row r="12" customFormat="false" ht="15" hidden="false" customHeight="false" outlineLevel="0" collapsed="false">
      <c r="B12" s="38" t="s">
        <v>106</v>
      </c>
      <c r="C12" s="39" t="n">
        <f aca="false">SUMIFS(Räume!$J$7:$J$66,Räume!$B$7:$B$66,B12)</f>
        <v>0</v>
      </c>
      <c r="D12" s="39" t="n">
        <f aca="false">SUMIFS(Räume!$L$7:$L$66,Räume!$B$7:$B$66,B12)</f>
        <v>0</v>
      </c>
    </row>
    <row r="13" customFormat="false" ht="15" hidden="false" customHeight="false" outlineLevel="0" collapsed="false">
      <c r="B13" s="38" t="s">
        <v>107</v>
      </c>
      <c r="C13" s="39" t="n">
        <f aca="false">SUMIFS(Räume!$J$7:$J$66,Räume!$B$7:$B$66,B13)</f>
        <v>0</v>
      </c>
      <c r="D13" s="39" t="n">
        <f aca="false">SUMIFS(Räume!$L$7:$L$66,Räume!$B$7:$B$66,B13)</f>
        <v>0</v>
      </c>
    </row>
    <row r="14" customFormat="false" ht="15" hidden="false" customHeight="false" outlineLevel="0" collapsed="false">
      <c r="B14" s="38" t="s">
        <v>108</v>
      </c>
      <c r="C14" s="39" t="n">
        <f aca="false">SUMIFS(Räume!$J$7:$J$66,Räume!$B$7:$B$66,B14)</f>
        <v>0</v>
      </c>
      <c r="D14" s="39" t="n">
        <f aca="false">SUMIFS(Räume!$L$7:$L$66,Räume!$B$7:$B$66,B14)</f>
        <v>0</v>
      </c>
    </row>
    <row r="15" customFormat="false" ht="15" hidden="false" customHeight="false" outlineLevel="0" collapsed="false">
      <c r="B15" s="38" t="s">
        <v>109</v>
      </c>
      <c r="C15" s="39" t="n">
        <f aca="false">SUMIFS(Räume!$J$7:$J$66,Räume!$B$7:$B$66,B15)</f>
        <v>0</v>
      </c>
      <c r="D15" s="39" t="n">
        <f aca="false">SUMIFS(Räume!$L$7:$L$66,Räume!$B$7:$B$66,B15)</f>
        <v>0</v>
      </c>
    </row>
    <row r="16" customFormat="false" ht="15" hidden="false" customHeight="false" outlineLevel="0" collapsed="false">
      <c r="B16" s="38" t="s">
        <v>110</v>
      </c>
      <c r="C16" s="39" t="n">
        <f aca="false">SUMIFS(Räume!$J$7:$J$66,Räume!$B$7:$B$66,B16)</f>
        <v>0</v>
      </c>
      <c r="D16" s="39" t="n">
        <f aca="false">SUMIFS(Räume!$L$7:$L$66,Räume!$B$7:$B$66,B16)</f>
        <v>0</v>
      </c>
    </row>
    <row r="17" customFormat="false" ht="15" hidden="false" customHeight="false" outlineLevel="0" collapsed="false">
      <c r="B17" s="38" t="s">
        <v>111</v>
      </c>
      <c r="C17" s="39" t="n">
        <f aca="false">SUMIFS(Räume!$J$7:$J$66,Räume!$B$7:$B$66,"")</f>
        <v>0</v>
      </c>
      <c r="D17" s="39" t="n">
        <f aca="false">SUMIFS(Räume!$L$7:$L$66,Räume!$B$7:$B$66,"")</f>
        <v>0</v>
      </c>
    </row>
    <row r="18" customFormat="false" ht="15" hidden="false" customHeight="false" outlineLevel="0" collapsed="false">
      <c r="B18" s="31" t="s">
        <v>112</v>
      </c>
      <c r="C18" s="40"/>
      <c r="D18" s="32" t="n">
        <f aca="false">SUM(D10:D17)</f>
        <v>0</v>
      </c>
    </row>
    <row r="20" customFormat="false" ht="15" hidden="false" customHeight="false" outlineLevel="0" collapsed="false">
      <c r="B20" s="37" t="s">
        <v>113</v>
      </c>
      <c r="C20" s="37" t="s">
        <v>102</v>
      </c>
      <c r="D20" s="37" t="s">
        <v>103</v>
      </c>
    </row>
    <row r="21" customFormat="false" ht="15" hidden="false" customHeight="false" outlineLevel="0" collapsed="false">
      <c r="B21" s="41" t="s">
        <v>114</v>
      </c>
      <c r="C21" s="39" t="n">
        <f aca="false">SUMIFS(Räume!$J$7:$J$66,Räume!$D$7:$D$66,B21)</f>
        <v>0</v>
      </c>
      <c r="D21" s="39" t="n">
        <f aca="false">SUMIFS(Räume!$L$7:$L$66,Räume!$D$7:$D$66,B21)</f>
        <v>0</v>
      </c>
    </row>
    <row r="22" customFormat="false" ht="15" hidden="false" customHeight="false" outlineLevel="0" collapsed="false">
      <c r="B22" s="41" t="s">
        <v>115</v>
      </c>
      <c r="C22" s="39" t="n">
        <f aca="false">SUMIFS(Räume!$J$7:$J$66,Räume!$D$7:$D$66,B22)</f>
        <v>0</v>
      </c>
      <c r="D22" s="39" t="n">
        <f aca="false">SUMIFS(Räume!$L$7:$L$66,Räume!$D$7:$D$66,B22)</f>
        <v>0</v>
      </c>
    </row>
    <row r="23" customFormat="false" ht="15" hidden="false" customHeight="false" outlineLevel="0" collapsed="false">
      <c r="B23" s="41" t="s">
        <v>116</v>
      </c>
      <c r="C23" s="39" t="n">
        <f aca="false">SUMIFS(Räume!$J$7:$J$66,Räume!$D$7:$D$66,B23)</f>
        <v>0</v>
      </c>
      <c r="D23" s="39" t="n">
        <f aca="false">SUMIFS(Räume!$L$7:$L$66,Räume!$D$7:$D$66,B23)</f>
        <v>0</v>
      </c>
    </row>
    <row r="24" customFormat="false" ht="15" hidden="false" customHeight="false" outlineLevel="0" collapsed="false">
      <c r="B24" s="41" t="s">
        <v>117</v>
      </c>
      <c r="C24" s="39" t="n">
        <f aca="false">SUMIFS(Räume!$J$7:$J$66,Räume!$D$7:$D$66,B24)</f>
        <v>0</v>
      </c>
      <c r="D24" s="39" t="n">
        <f aca="false">SUMIFS(Räume!$L$7:$L$66,Räume!$D$7:$D$66,B24)</f>
        <v>0</v>
      </c>
    </row>
    <row r="25" customFormat="false" ht="15" hidden="false" customHeight="false" outlineLevel="0" collapsed="false">
      <c r="B25" s="41" t="s">
        <v>118</v>
      </c>
      <c r="C25" s="39" t="n">
        <f aca="false">SUMIFS(Räume!$J$7:$J$66,Räume!$D$7:$D$66,B25)</f>
        <v>0</v>
      </c>
      <c r="D25" s="39" t="n">
        <f aca="false">SUMIFS(Räume!$L$7:$L$66,Räume!$D$7:$D$66,B25)</f>
        <v>0</v>
      </c>
    </row>
    <row r="26" customFormat="false" ht="23.85" hidden="false" customHeight="false" outlineLevel="0" collapsed="false">
      <c r="B26" s="41" t="s">
        <v>119</v>
      </c>
      <c r="C26" s="39" t="n">
        <f aca="false">SUMIFS(Räume!$J$7:$J$66,Räume!$D$7:$D$66,B26)</f>
        <v>0</v>
      </c>
      <c r="D26" s="39" t="n">
        <f aca="false">SUMIFS(Räume!$L$7:$L$66,Räume!$D$7:$D$66,B26)</f>
        <v>0</v>
      </c>
    </row>
    <row r="27" customFormat="false" ht="15" hidden="false" customHeight="false" outlineLevel="0" collapsed="false">
      <c r="B27" s="41" t="s">
        <v>120</v>
      </c>
      <c r="C27" s="39" t="n">
        <f aca="false">SUMIFS(Räume!$J$7:$J$66,Räume!$D$7:$D$66,B27)</f>
        <v>0</v>
      </c>
      <c r="D27" s="39" t="n">
        <f aca="false">SUMIFS(Räume!$L$7:$L$66,Räume!$D$7:$D$66,B27)</f>
        <v>0</v>
      </c>
    </row>
    <row r="28" customFormat="false" ht="15" hidden="false" customHeight="false" outlineLevel="0" collapsed="false">
      <c r="B28" s="31" t="s">
        <v>112</v>
      </c>
      <c r="C28" s="40"/>
      <c r="D28" s="32" t="n">
        <f aca="false">SUM(D21:D27)</f>
        <v>0</v>
      </c>
    </row>
    <row r="30" customFormat="false" ht="25.5" hidden="false" customHeight="true" outlineLevel="0" collapsed="false">
      <c r="B30" s="42" t="s">
        <v>121</v>
      </c>
      <c r="C30" s="42"/>
      <c r="D30" s="42"/>
    </row>
    <row r="32" customFormat="false" ht="15" hidden="false" customHeight="false" outlineLevel="0" collapsed="false">
      <c r="B32" s="43" t="s">
        <v>122</v>
      </c>
      <c r="C32" s="43"/>
      <c r="D32" s="43"/>
    </row>
    <row r="33" customFormat="false" ht="15" hidden="false" customHeight="false" outlineLevel="0" collapsed="false">
      <c r="B33" s="11" t="s">
        <v>123</v>
      </c>
    </row>
    <row r="34" customFormat="false" ht="15" hidden="false" customHeight="false" outlineLevel="0" collapsed="false">
      <c r="B34" s="13" t="s">
        <v>35</v>
      </c>
    </row>
  </sheetData>
  <sheetProtection sheet="true" formatColumns="false" formatRows="false"/>
  <mergeCells count="4">
    <mergeCell ref="C5:D5"/>
    <mergeCell ref="B6:D6"/>
    <mergeCell ref="B30:D30"/>
    <mergeCell ref="B32:D32"/>
  </mergeCells>
  <hyperlinks>
    <hyperlink ref="B34" r:id="rId1" display="makler-des-suedens.de/wohnflaechenberechnung"/>
  </hyperlink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&amp;R&amp;"Arial,Regular"&amp;7 Version 1.0 · Stand September 2026 · Seite &amp;P von &amp;N</oddHeader>
    <oddFooter>&amp;C&amp;"Arial,Regular"&amp;7 Nur zur ersten Orientierung – ersetzt kein Aufmaß vor Ort und wird von Banken in der Regel nicht für eine Finanzierung akzeptiert.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54"/>
    <col collapsed="false" customWidth="true" hidden="false" outlineLevel="0" max="5" min="5" style="0" width="11"/>
    <col collapsed="false" customWidth="true" hidden="false" outlineLevel="0" max="7" min="6" style="0" width="10"/>
    <col collapsed="false" customWidth="true" hidden="false" outlineLevel="0" max="8" min="8" style="0" width="13"/>
    <col collapsed="false" customWidth="true" hidden="false" outlineLevel="0" max="9" min="9" style="0" width="22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13"/>
  </cols>
  <sheetData>
    <row r="1" customFormat="false" ht="22.05" hidden="false" customHeight="false" outlineLevel="0" collapsed="false">
      <c r="A1" s="15" t="s">
        <v>124</v>
      </c>
    </row>
    <row r="2" customFormat="false" ht="15" hidden="false" customHeight="false" outlineLevel="0" collapsed="false">
      <c r="A2" s="19" t="s">
        <v>81</v>
      </c>
    </row>
    <row r="3" customFormat="false" ht="15" hidden="false" customHeight="false" outlineLevel="0" collapsed="false">
      <c r="A3" s="44" t="s">
        <v>125</v>
      </c>
    </row>
    <row r="4" customFormat="false" ht="15" hidden="false" customHeight="false" outlineLevel="0" collapsed="false">
      <c r="A4" s="20" t="s">
        <v>83</v>
      </c>
      <c r="B4" s="20"/>
      <c r="C4" s="20"/>
      <c r="D4" s="20"/>
      <c r="E4" s="45" t="s">
        <v>84</v>
      </c>
      <c r="F4" s="45"/>
      <c r="G4" s="22" t="n">
        <f aca="false">INDEX(Listen!$L$2:$L$3,MATCH(E4,Listen!$K$2:$K$3,0))</f>
        <v>0.25</v>
      </c>
      <c r="H4" s="23" t="s">
        <v>85</v>
      </c>
    </row>
    <row r="5" customFormat="false" ht="15" hidden="false" customHeight="false" outlineLevel="0" collapsed="false">
      <c r="D5" s="23" t="s">
        <v>86</v>
      </c>
    </row>
    <row r="6" customFormat="false" ht="30" hidden="false" customHeight="true" outlineLevel="0" collapsed="false">
      <c r="A6" s="24" t="s">
        <v>87</v>
      </c>
      <c r="B6" s="24" t="s">
        <v>88</v>
      </c>
      <c r="C6" s="24" t="s">
        <v>89</v>
      </c>
      <c r="D6" s="24" t="s">
        <v>90</v>
      </c>
      <c r="E6" s="24" t="s">
        <v>91</v>
      </c>
      <c r="F6" s="24" t="s">
        <v>92</v>
      </c>
      <c r="G6" s="24" t="s">
        <v>93</v>
      </c>
      <c r="H6" s="24" t="s">
        <v>94</v>
      </c>
      <c r="I6" s="24" t="s">
        <v>58</v>
      </c>
      <c r="J6" s="24" t="s">
        <v>95</v>
      </c>
      <c r="K6" s="24" t="s">
        <v>96</v>
      </c>
      <c r="L6" s="24" t="s">
        <v>97</v>
      </c>
    </row>
    <row r="7" customFormat="false" ht="15" hidden="false" customHeight="false" outlineLevel="0" collapsed="false">
      <c r="A7" s="25" t="n">
        <v>1</v>
      </c>
      <c r="B7" s="46" t="s">
        <v>108</v>
      </c>
      <c r="C7" s="46" t="s">
        <v>126</v>
      </c>
      <c r="D7" s="46" t="s">
        <v>114</v>
      </c>
      <c r="E7" s="46" t="s">
        <v>75</v>
      </c>
      <c r="F7" s="47" t="n">
        <v>4.2</v>
      </c>
      <c r="G7" s="47" t="n">
        <v>2.1</v>
      </c>
      <c r="H7" s="47"/>
      <c r="I7" s="46" t="s">
        <v>127</v>
      </c>
      <c r="J7" s="28" t="n">
        <f aca="false">IF(AND(H7="",OR(F7="",G7="")),"",IF(H7&lt;&gt;"",H7,IF(E7="Dreieck",F7*G7/2,F7*G7)))</f>
        <v>8.82</v>
      </c>
      <c r="K7" s="29" t="n">
        <f aca="false">IF(OR(D7="",J7=""),"",IFERROR(CHOOSE(MATCH(INDEX(Listen!$B$2:$B$8,MATCH(D7,Listen!$A$2:$A$8,0)),{"hoehe","halb","balkon","null","abzug"},0),IF(I7="",1,INDEX(Listen!$E$2:$E$4,MATCH(I7,Listen!$D$2:$D$4,0))),IF(IF(I7="",1,INDEX(Listen!$E$2:$E$4,MATCH(I7,Listen!$D$2:$D$4,0)))=0,0,0.5),$G$4,0,-IF(I7="",1,INDEX(Listen!$E$2:$E$4,MATCH(I7,Listen!$D$2:$D$4,0)))),""))</f>
        <v>1</v>
      </c>
      <c r="L7" s="30" t="n">
        <f aca="false">IF(OR(J7="",K7=""),"",ROUND(J7*K7,2))</f>
        <v>8.82</v>
      </c>
    </row>
    <row r="8" customFormat="false" ht="15" hidden="false" customHeight="false" outlineLevel="0" collapsed="false">
      <c r="A8" s="25" t="n">
        <v>2</v>
      </c>
      <c r="B8" s="46" t="s">
        <v>108</v>
      </c>
      <c r="C8" s="46" t="s">
        <v>126</v>
      </c>
      <c r="D8" s="46" t="s">
        <v>114</v>
      </c>
      <c r="E8" s="46" t="s">
        <v>75</v>
      </c>
      <c r="F8" s="47" t="n">
        <v>4.2</v>
      </c>
      <c r="G8" s="47" t="n">
        <v>0.95</v>
      </c>
      <c r="H8" s="47"/>
      <c r="I8" s="46" t="s">
        <v>128</v>
      </c>
      <c r="J8" s="28" t="n">
        <f aca="false">IF(AND(H8="",OR(F8="",G8="")),"",IF(H8&lt;&gt;"",H8,IF(E8="Dreieck",F8*G8/2,F8*G8)))</f>
        <v>3.99</v>
      </c>
      <c r="K8" s="29" t="n">
        <f aca="false">IF(OR(D8="",J8=""),"",IFERROR(CHOOSE(MATCH(INDEX(Listen!$B$2:$B$8,MATCH(D8,Listen!$A$2:$A$8,0)),{"hoehe","halb","balkon","null","abzug"},0),IF(I8="",1,INDEX(Listen!$E$2:$E$4,MATCH(I8,Listen!$D$2:$D$4,0))),IF(IF(I8="",1,INDEX(Listen!$E$2:$E$4,MATCH(I8,Listen!$D$2:$D$4,0)))=0,0,0.5),$G$4,0,-IF(I8="",1,INDEX(Listen!$E$2:$E$4,MATCH(I8,Listen!$D$2:$D$4,0)))),""))</f>
        <v>0.5</v>
      </c>
      <c r="L8" s="30" t="n">
        <f aca="false">IF(OR(J8="",K8=""),"",ROUND(J8*K8,2))</f>
        <v>2</v>
      </c>
    </row>
    <row r="9" customFormat="false" ht="15" hidden="false" customHeight="false" outlineLevel="0" collapsed="false">
      <c r="A9" s="25" t="n">
        <v>3</v>
      </c>
      <c r="B9" s="46" t="s">
        <v>108</v>
      </c>
      <c r="C9" s="46" t="s">
        <v>126</v>
      </c>
      <c r="D9" s="46" t="s">
        <v>114</v>
      </c>
      <c r="E9" s="46" t="s">
        <v>75</v>
      </c>
      <c r="F9" s="47" t="n">
        <v>4.2</v>
      </c>
      <c r="G9" s="47" t="n">
        <v>0.6</v>
      </c>
      <c r="H9" s="47"/>
      <c r="I9" s="46" t="s">
        <v>129</v>
      </c>
      <c r="J9" s="28" t="n">
        <f aca="false">IF(AND(H9="",OR(F9="",G9="")),"",IF(H9&lt;&gt;"",H9,IF(E9="Dreieck",F9*G9/2,F9*G9)))</f>
        <v>2.52</v>
      </c>
      <c r="K9" s="29" t="n">
        <f aca="false">IF(OR(D9="",J9=""),"",IFERROR(CHOOSE(MATCH(INDEX(Listen!$B$2:$B$8,MATCH(D9,Listen!$A$2:$A$8,0)),{"hoehe","halb","balkon","null","abzug"},0),IF(I9="",1,INDEX(Listen!$E$2:$E$4,MATCH(I9,Listen!$D$2:$D$4,0))),IF(IF(I9="",1,INDEX(Listen!$E$2:$E$4,MATCH(I9,Listen!$D$2:$D$4,0)))=0,0,0.5),$G$4,0,-IF(I9="",1,INDEX(Listen!$E$2:$E$4,MATCH(I9,Listen!$D$2:$D$4,0)))),""))</f>
        <v>0</v>
      </c>
      <c r="L9" s="30" t="n">
        <f aca="false">IF(OR(J9="",K9=""),"",ROUND(J9*K9,2))</f>
        <v>0</v>
      </c>
    </row>
    <row r="10" customFormat="false" ht="15" hidden="false" customHeight="false" outlineLevel="0" collapsed="false">
      <c r="A10" s="25" t="n">
        <v>4</v>
      </c>
      <c r="B10" s="46" t="s">
        <v>108</v>
      </c>
      <c r="C10" s="46" t="s">
        <v>126</v>
      </c>
      <c r="D10" s="46" t="s">
        <v>119</v>
      </c>
      <c r="E10" s="46" t="s">
        <v>75</v>
      </c>
      <c r="F10" s="47" t="n">
        <v>0.5</v>
      </c>
      <c r="G10" s="47" t="n">
        <v>0.4</v>
      </c>
      <c r="H10" s="47"/>
      <c r="I10" s="46" t="s">
        <v>127</v>
      </c>
      <c r="J10" s="28" t="n">
        <f aca="false">IF(AND(H10="",OR(F10="",G10="")),"",IF(H10&lt;&gt;"",H10,IF(E10="Dreieck",F10*G10/2,F10*G10)))</f>
        <v>0.2</v>
      </c>
      <c r="K10" s="29" t="n">
        <f aca="false">IF(OR(D10="",J10=""),"",IFERROR(CHOOSE(MATCH(INDEX(Listen!$B$2:$B$8,MATCH(D10,Listen!$A$2:$A$8,0)),{"hoehe","halb","balkon","null","abzug"},0),IF(I10="",1,INDEX(Listen!$E$2:$E$4,MATCH(I10,Listen!$D$2:$D$4,0))),IF(IF(I10="",1,INDEX(Listen!$E$2:$E$4,MATCH(I10,Listen!$D$2:$D$4,0)))=0,0,0.5),$G$4,0,-IF(I10="",1,INDEX(Listen!$E$2:$E$4,MATCH(I10,Listen!$D$2:$D$4,0)))),""))</f>
        <v>-1</v>
      </c>
      <c r="L10" s="30" t="n">
        <f aca="false">IF(OR(J10="",K10=""),"",ROUND(J10*K10,2))</f>
        <v>-0.2</v>
      </c>
    </row>
    <row r="11" customFormat="false" ht="15" hidden="false" customHeight="false" outlineLevel="0" collapsed="false">
      <c r="A11" s="25" t="n">
        <v>5</v>
      </c>
      <c r="B11" s="46" t="s">
        <v>108</v>
      </c>
      <c r="C11" s="46" t="s">
        <v>130</v>
      </c>
      <c r="D11" s="46" t="s">
        <v>114</v>
      </c>
      <c r="E11" s="46" t="s">
        <v>75</v>
      </c>
      <c r="F11" s="47" t="n">
        <v>2.6</v>
      </c>
      <c r="G11" s="47" t="n">
        <v>2.35</v>
      </c>
      <c r="H11" s="47"/>
      <c r="I11" s="46" t="s">
        <v>127</v>
      </c>
      <c r="J11" s="28" t="n">
        <f aca="false">IF(AND(H11="",OR(F11="",G11="")),"",IF(H11&lt;&gt;"",H11,IF(E11="Dreieck",F11*G11/2,F11*G11)))</f>
        <v>6.11</v>
      </c>
      <c r="K11" s="29" t="n">
        <f aca="false">IF(OR(D11="",J11=""),"",IFERROR(CHOOSE(MATCH(INDEX(Listen!$B$2:$B$8,MATCH(D11,Listen!$A$2:$A$8,0)),{"hoehe","halb","balkon","null","abzug"},0),IF(I11="",1,INDEX(Listen!$E$2:$E$4,MATCH(I11,Listen!$D$2:$D$4,0))),IF(IF(I11="",1,INDEX(Listen!$E$2:$E$4,MATCH(I11,Listen!$D$2:$D$4,0)))=0,0,0.5),$G$4,0,-IF(I11="",1,INDEX(Listen!$E$2:$E$4,MATCH(I11,Listen!$D$2:$D$4,0)))),""))</f>
        <v>1</v>
      </c>
      <c r="L11" s="30" t="n">
        <f aca="false">IF(OR(J11="",K11=""),"",ROUND(J11*K11,2))</f>
        <v>6.11</v>
      </c>
    </row>
    <row r="12" customFormat="false" ht="15" hidden="false" customHeight="false" outlineLevel="0" collapsed="false">
      <c r="A12" s="25" t="n">
        <v>6</v>
      </c>
      <c r="B12" s="46" t="s">
        <v>108</v>
      </c>
      <c r="C12" s="46" t="s">
        <v>130</v>
      </c>
      <c r="D12" s="46" t="s">
        <v>114</v>
      </c>
      <c r="E12" s="46" t="s">
        <v>75</v>
      </c>
      <c r="F12" s="47" t="n">
        <v>2.6</v>
      </c>
      <c r="G12" s="47" t="n">
        <v>0.8</v>
      </c>
      <c r="H12" s="47"/>
      <c r="I12" s="46" t="s">
        <v>128</v>
      </c>
      <c r="J12" s="28" t="n">
        <f aca="false">IF(AND(H12="",OR(F12="",G12="")),"",IF(H12&lt;&gt;"",H12,IF(E12="Dreieck",F12*G12/2,F12*G12)))</f>
        <v>2.08</v>
      </c>
      <c r="K12" s="29" t="n">
        <f aca="false">IF(OR(D12="",J12=""),"",IFERROR(CHOOSE(MATCH(INDEX(Listen!$B$2:$B$8,MATCH(D12,Listen!$A$2:$A$8,0)),{"hoehe","halb","balkon","null","abzug"},0),IF(I12="",1,INDEX(Listen!$E$2:$E$4,MATCH(I12,Listen!$D$2:$D$4,0))),IF(IF(I12="",1,INDEX(Listen!$E$2:$E$4,MATCH(I12,Listen!$D$2:$D$4,0)))=0,0,0.5),$G$4,0,-IF(I12="",1,INDEX(Listen!$E$2:$E$4,MATCH(I12,Listen!$D$2:$D$4,0)))),""))</f>
        <v>0.5</v>
      </c>
      <c r="L12" s="30" t="n">
        <f aca="false">IF(OR(J12="",K12=""),"",ROUND(J12*K12,2))</f>
        <v>1.04</v>
      </c>
    </row>
    <row r="13" customFormat="false" ht="15" hidden="false" customHeight="false" outlineLevel="0" collapsed="false">
      <c r="A13" s="25" t="n">
        <v>7</v>
      </c>
      <c r="B13" s="46" t="s">
        <v>108</v>
      </c>
      <c r="C13" s="46" t="s">
        <v>131</v>
      </c>
      <c r="D13" s="46" t="s">
        <v>114</v>
      </c>
      <c r="E13" s="46" t="s">
        <v>75</v>
      </c>
      <c r="F13" s="47" t="n">
        <v>3.1</v>
      </c>
      <c r="G13" s="47" t="n">
        <v>1.2</v>
      </c>
      <c r="H13" s="47"/>
      <c r="I13" s="46" t="s">
        <v>127</v>
      </c>
      <c r="J13" s="28" t="n">
        <f aca="false">IF(AND(H13="",OR(F13="",G13="")),"",IF(H13&lt;&gt;"",H13,IF(E13="Dreieck",F13*G13/2,F13*G13)))</f>
        <v>3.72</v>
      </c>
      <c r="K13" s="29" t="n">
        <f aca="false">IF(OR(D13="",J13=""),"",IFERROR(CHOOSE(MATCH(INDEX(Listen!$B$2:$B$8,MATCH(D13,Listen!$A$2:$A$8,0)),{"hoehe","halb","balkon","null","abzug"},0),IF(I13="",1,INDEX(Listen!$E$2:$E$4,MATCH(I13,Listen!$D$2:$D$4,0))),IF(IF(I13="",1,INDEX(Listen!$E$2:$E$4,MATCH(I13,Listen!$D$2:$D$4,0)))=0,0,0.5),$G$4,0,-IF(I13="",1,INDEX(Listen!$E$2:$E$4,MATCH(I13,Listen!$D$2:$D$4,0)))),""))</f>
        <v>1</v>
      </c>
      <c r="L13" s="30" t="n">
        <f aca="false">IF(OR(J13="",K13=""),"",ROUND(J13*K13,2))</f>
        <v>3.72</v>
      </c>
    </row>
    <row r="14" customFormat="false" ht="15" hidden="false" customHeight="false" outlineLevel="0" collapsed="false">
      <c r="A14" s="25" t="n">
        <v>8</v>
      </c>
      <c r="B14" s="46" t="s">
        <v>108</v>
      </c>
      <c r="C14" s="46" t="s">
        <v>131</v>
      </c>
      <c r="D14" s="46" t="s">
        <v>120</v>
      </c>
      <c r="E14" s="46" t="s">
        <v>75</v>
      </c>
      <c r="F14" s="47" t="n">
        <v>2.8</v>
      </c>
      <c r="G14" s="47" t="n">
        <v>0.9</v>
      </c>
      <c r="H14" s="47"/>
      <c r="I14" s="46" t="s">
        <v>127</v>
      </c>
      <c r="J14" s="28" t="n">
        <f aca="false">IF(AND(H14="",OR(F14="",G14="")),"",IF(H14&lt;&gt;"",H14,IF(E14="Dreieck",F14*G14/2,F14*G14)))</f>
        <v>2.52</v>
      </c>
      <c r="K14" s="29" t="n">
        <f aca="false">IF(OR(D14="",J14=""),"",IFERROR(CHOOSE(MATCH(INDEX(Listen!$B$2:$B$8,MATCH(D14,Listen!$A$2:$A$8,0)),{"hoehe","halb","balkon","null","abzug"},0),IF(I14="",1,INDEX(Listen!$E$2:$E$4,MATCH(I14,Listen!$D$2:$D$4,0))),IF(IF(I14="",1,INDEX(Listen!$E$2:$E$4,MATCH(I14,Listen!$D$2:$D$4,0)))=0,0,0.5),$G$4,0,-IF(I14="",1,INDEX(Listen!$E$2:$E$4,MATCH(I14,Listen!$D$2:$D$4,0)))),""))</f>
        <v>-1</v>
      </c>
      <c r="L14" s="30" t="n">
        <f aca="false">IF(OR(J14="",K14=""),"",ROUND(J14*K14,2))</f>
        <v>-2.52</v>
      </c>
    </row>
    <row r="15" customFormat="false" ht="15" hidden="false" customHeight="false" outlineLevel="0" collapsed="false">
      <c r="A15" s="25" t="n">
        <v>9</v>
      </c>
      <c r="B15" s="46" t="s">
        <v>108</v>
      </c>
      <c r="C15" s="46" t="s">
        <v>132</v>
      </c>
      <c r="D15" s="46" t="s">
        <v>114</v>
      </c>
      <c r="E15" s="46" t="s">
        <v>75</v>
      </c>
      <c r="F15" s="47" t="n">
        <v>3.8</v>
      </c>
      <c r="G15" s="47" t="n">
        <v>2.4</v>
      </c>
      <c r="H15" s="47"/>
      <c r="I15" s="46" t="s">
        <v>127</v>
      </c>
      <c r="J15" s="28" t="n">
        <f aca="false">IF(AND(H15="",OR(F15="",G15="")),"",IF(H15&lt;&gt;"",H15,IF(E15="Dreieck",F15*G15/2,F15*G15)))</f>
        <v>9.12</v>
      </c>
      <c r="K15" s="29" t="n">
        <f aca="false">IF(OR(D15="",J15=""),"",IFERROR(CHOOSE(MATCH(INDEX(Listen!$B$2:$B$8,MATCH(D15,Listen!$A$2:$A$8,0)),{"hoehe","halb","balkon","null","abzug"},0),IF(I15="",1,INDEX(Listen!$E$2:$E$4,MATCH(I15,Listen!$D$2:$D$4,0))),IF(IF(I15="",1,INDEX(Listen!$E$2:$E$4,MATCH(I15,Listen!$D$2:$D$4,0)))=0,0,0.5),$G$4,0,-IF(I15="",1,INDEX(Listen!$E$2:$E$4,MATCH(I15,Listen!$D$2:$D$4,0)))),""))</f>
        <v>1</v>
      </c>
      <c r="L15" s="30" t="n">
        <f aca="false">IF(OR(J15="",K15=""),"",ROUND(J15*K15,2))</f>
        <v>9.12</v>
      </c>
    </row>
    <row r="16" customFormat="false" ht="15" hidden="false" customHeight="false" outlineLevel="0" collapsed="false">
      <c r="A16" s="25" t="n">
        <v>10</v>
      </c>
      <c r="B16" s="46" t="s">
        <v>108</v>
      </c>
      <c r="C16" s="46" t="s">
        <v>132</v>
      </c>
      <c r="D16" s="46" t="s">
        <v>114</v>
      </c>
      <c r="E16" s="46" t="s">
        <v>77</v>
      </c>
      <c r="F16" s="47" t="n">
        <v>1.2</v>
      </c>
      <c r="G16" s="47" t="n">
        <v>0.9</v>
      </c>
      <c r="H16" s="47"/>
      <c r="I16" s="46" t="s">
        <v>127</v>
      </c>
      <c r="J16" s="28" t="n">
        <f aca="false">IF(AND(H16="",OR(F16="",G16="")),"",IF(H16&lt;&gt;"",H16,IF(E16="Dreieck",F16*G16/2,F16*G16)))</f>
        <v>0.54</v>
      </c>
      <c r="K16" s="29" t="n">
        <f aca="false">IF(OR(D16="",J16=""),"",IFERROR(CHOOSE(MATCH(INDEX(Listen!$B$2:$B$8,MATCH(D16,Listen!$A$2:$A$8,0)),{"hoehe","halb","balkon","null","abzug"},0),IF(I16="",1,INDEX(Listen!$E$2:$E$4,MATCH(I16,Listen!$D$2:$D$4,0))),IF(IF(I16="",1,INDEX(Listen!$E$2:$E$4,MATCH(I16,Listen!$D$2:$D$4,0)))=0,0,0.5),$G$4,0,-IF(I16="",1,INDEX(Listen!$E$2:$E$4,MATCH(I16,Listen!$D$2:$D$4,0)))),""))</f>
        <v>1</v>
      </c>
      <c r="L16" s="30" t="n">
        <f aca="false">IF(OR(J16="",K16=""),"",ROUND(J16*K16,2))</f>
        <v>0.54</v>
      </c>
    </row>
    <row r="17" customFormat="false" ht="15" hidden="false" customHeight="false" outlineLevel="0" collapsed="false">
      <c r="A17" s="25" t="n">
        <v>11</v>
      </c>
      <c r="B17" s="46" t="s">
        <v>108</v>
      </c>
      <c r="C17" s="46" t="s">
        <v>132</v>
      </c>
      <c r="D17" s="46" t="s">
        <v>114</v>
      </c>
      <c r="E17" s="46" t="s">
        <v>75</v>
      </c>
      <c r="F17" s="47" t="n">
        <v>3.8</v>
      </c>
      <c r="G17" s="47" t="n">
        <v>1</v>
      </c>
      <c r="H17" s="47"/>
      <c r="I17" s="46" t="s">
        <v>128</v>
      </c>
      <c r="J17" s="28" t="n">
        <f aca="false">IF(AND(H17="",OR(F17="",G17="")),"",IF(H17&lt;&gt;"",H17,IF(E17="Dreieck",F17*G17/2,F17*G17)))</f>
        <v>3.8</v>
      </c>
      <c r="K17" s="29" t="n">
        <f aca="false">IF(OR(D17="",J17=""),"",IFERROR(CHOOSE(MATCH(INDEX(Listen!$B$2:$B$8,MATCH(D17,Listen!$A$2:$A$8,0)),{"hoehe","halb","balkon","null","abzug"},0),IF(I17="",1,INDEX(Listen!$E$2:$E$4,MATCH(I17,Listen!$D$2:$D$4,0))),IF(IF(I17="",1,INDEX(Listen!$E$2:$E$4,MATCH(I17,Listen!$D$2:$D$4,0)))=0,0,0.5),$G$4,0,-IF(I17="",1,INDEX(Listen!$E$2:$E$4,MATCH(I17,Listen!$D$2:$D$4,0)))),""))</f>
        <v>0.5</v>
      </c>
      <c r="L17" s="30" t="n">
        <f aca="false">IF(OR(J17="",K17=""),"",ROUND(J17*K17,2))</f>
        <v>1.9</v>
      </c>
    </row>
    <row r="18" customFormat="false" ht="15" hidden="false" customHeight="false" outlineLevel="0" collapsed="false">
      <c r="A18" s="25" t="n">
        <v>12</v>
      </c>
      <c r="B18" s="46" t="s">
        <v>108</v>
      </c>
      <c r="C18" s="46" t="s">
        <v>133</v>
      </c>
      <c r="D18" s="46" t="s">
        <v>117</v>
      </c>
      <c r="E18" s="46" t="s">
        <v>75</v>
      </c>
      <c r="F18" s="47" t="n">
        <v>3</v>
      </c>
      <c r="G18" s="47" t="n">
        <v>1.4</v>
      </c>
      <c r="H18" s="47"/>
      <c r="I18" s="46"/>
      <c r="J18" s="28" t="n">
        <f aca="false">IF(AND(H18="",OR(F18="",G18="")),"",IF(H18&lt;&gt;"",H18,IF(E18="Dreieck",F18*G18/2,F18*G18)))</f>
        <v>4.2</v>
      </c>
      <c r="K18" s="29" t="n">
        <f aca="false">IF(OR(D18="",J18=""),"",IFERROR(CHOOSE(MATCH(INDEX(Listen!$B$2:$B$8,MATCH(D18,Listen!$A$2:$A$8,0)),{"hoehe","halb","balkon","null","abzug"},0),IF(I18="",1,INDEX(Listen!$E$2:$E$4,MATCH(I18,Listen!$D$2:$D$4,0))),IF(IF(I18="",1,INDEX(Listen!$E$2:$E$4,MATCH(I18,Listen!$D$2:$D$4,0)))=0,0,0.5),$G$4,0,-IF(I18="",1,INDEX(Listen!$E$2:$E$4,MATCH(I18,Listen!$D$2:$D$4,0)))),""))</f>
        <v>0.25</v>
      </c>
      <c r="L18" s="30" t="n">
        <f aca="false">IF(OR(J18="",K18=""),"",ROUND(J18*K18,2))</f>
        <v>1.05</v>
      </c>
    </row>
    <row r="19" customFormat="false" ht="15" hidden="false" customHeight="false" outlineLevel="0" collapsed="false">
      <c r="A19" s="25" t="n">
        <v>13</v>
      </c>
      <c r="B19" s="46" t="s">
        <v>108</v>
      </c>
      <c r="C19" s="46" t="s">
        <v>134</v>
      </c>
      <c r="D19" s="46" t="s">
        <v>118</v>
      </c>
      <c r="E19" s="46"/>
      <c r="F19" s="47"/>
      <c r="G19" s="47"/>
      <c r="H19" s="47" t="n">
        <v>6.5</v>
      </c>
      <c r="I19" s="46"/>
      <c r="J19" s="28" t="n">
        <f aca="false">IF(AND(H19="",OR(F19="",G19="")),"",IF(H19&lt;&gt;"",H19,IF(E19="Dreieck",F19*G19/2,F19*G19)))</f>
        <v>6.5</v>
      </c>
      <c r="K19" s="29" t="n">
        <f aca="false">IF(OR(D19="",J19=""),"",IFERROR(CHOOSE(MATCH(INDEX(Listen!$B$2:$B$8,MATCH(D19,Listen!$A$2:$A$8,0)),{"hoehe","halb","balkon","null","abzug"},0),IF(I19="",1,INDEX(Listen!$E$2:$E$4,MATCH(I19,Listen!$D$2:$D$4,0))),IF(IF(I19="",1,INDEX(Listen!$E$2:$E$4,MATCH(I19,Listen!$D$2:$D$4,0)))=0,0,0.5),$G$4,0,-IF(I19="",1,INDEX(Listen!$E$2:$E$4,MATCH(I19,Listen!$D$2:$D$4,0)))),""))</f>
        <v>0</v>
      </c>
      <c r="L19" s="30" t="n">
        <f aca="false">IF(OR(J19="",K19=""),"",ROUND(J19*K19,2))</f>
        <v>0</v>
      </c>
    </row>
    <row r="20" customFormat="false" ht="15" hidden="false" customHeight="false" outlineLevel="0" collapsed="false">
      <c r="A20" s="25" t="n">
        <v>14</v>
      </c>
      <c r="B20" s="46"/>
      <c r="C20" s="46"/>
      <c r="D20" s="46"/>
      <c r="E20" s="46"/>
      <c r="F20" s="47"/>
      <c r="G20" s="47"/>
      <c r="H20" s="47"/>
      <c r="I20" s="46"/>
      <c r="J20" s="28" t="str">
        <f aca="false">IF(AND(H20="",OR(F20="",G20="")),"",IF(H20&lt;&gt;"",H20,IF(E20="Dreieck",F20*G20/2,F20*G20)))</f>
        <v/>
      </c>
      <c r="K20" s="29" t="str">
        <f aca="false">IF(OR(D20="",J20=""),"",IFERROR(CHOOSE(MATCH(INDEX(Listen!$B$2:$B$8,MATCH(D20,Listen!$A$2:$A$8,0)),{"hoehe","halb","balkon","null","abzug"},0),IF(I20="",1,INDEX(Listen!$E$2:$E$4,MATCH(I20,Listen!$D$2:$D$4,0))),IF(IF(I20="",1,INDEX(Listen!$E$2:$E$4,MATCH(I20,Listen!$D$2:$D$4,0)))=0,0,0.5),$G$4,0,-IF(I20="",1,INDEX(Listen!$E$2:$E$4,MATCH(I20,Listen!$D$2:$D$4,0)))),""))</f>
        <v/>
      </c>
      <c r="L20" s="30" t="str">
        <f aca="false">IF(OR(J20="",K20=""),"",ROUND(J20*K20,2))</f>
        <v/>
      </c>
    </row>
    <row r="21" customFormat="false" ht="15" hidden="false" customHeight="false" outlineLevel="0" collapsed="false">
      <c r="A21" s="25" t="n">
        <v>15</v>
      </c>
      <c r="B21" s="46"/>
      <c r="C21" s="46"/>
      <c r="D21" s="46"/>
      <c r="E21" s="46"/>
      <c r="F21" s="47"/>
      <c r="G21" s="47"/>
      <c r="H21" s="47"/>
      <c r="I21" s="46"/>
      <c r="J21" s="28" t="str">
        <f aca="false">IF(AND(H21="",OR(F21="",G21="")),"",IF(H21&lt;&gt;"",H21,IF(E21="Dreieck",F21*G21/2,F21*G21)))</f>
        <v/>
      </c>
      <c r="K21" s="29" t="str">
        <f aca="false">IF(OR(D21="",J21=""),"",IFERROR(CHOOSE(MATCH(INDEX(Listen!$B$2:$B$8,MATCH(D21,Listen!$A$2:$A$8,0)),{"hoehe","halb","balkon","null","abzug"},0),IF(I21="",1,INDEX(Listen!$E$2:$E$4,MATCH(I21,Listen!$D$2:$D$4,0))),IF(IF(I21="",1,INDEX(Listen!$E$2:$E$4,MATCH(I21,Listen!$D$2:$D$4,0)))=0,0,0.5),$G$4,0,-IF(I21="",1,INDEX(Listen!$E$2:$E$4,MATCH(I21,Listen!$D$2:$D$4,0)))),""))</f>
        <v/>
      </c>
      <c r="L21" s="30" t="str">
        <f aca="false">IF(OR(J21="",K21=""),"",ROUND(J21*K21,2))</f>
        <v/>
      </c>
    </row>
    <row r="22" customFormat="false" ht="15" hidden="false" customHeight="false" outlineLevel="0" collapsed="false">
      <c r="A22" s="25" t="n">
        <v>16</v>
      </c>
      <c r="B22" s="46"/>
      <c r="C22" s="46"/>
      <c r="D22" s="46"/>
      <c r="E22" s="46"/>
      <c r="F22" s="47"/>
      <c r="G22" s="47"/>
      <c r="H22" s="47"/>
      <c r="I22" s="46"/>
      <c r="J22" s="28" t="str">
        <f aca="false">IF(AND(H22="",OR(F22="",G22="")),"",IF(H22&lt;&gt;"",H22,IF(E22="Dreieck",F22*G22/2,F22*G22)))</f>
        <v/>
      </c>
      <c r="K22" s="29" t="str">
        <f aca="false">IF(OR(D22="",J22=""),"",IFERROR(CHOOSE(MATCH(INDEX(Listen!$B$2:$B$8,MATCH(D22,Listen!$A$2:$A$8,0)),{"hoehe","halb","balkon","null","abzug"},0),IF(I22="",1,INDEX(Listen!$E$2:$E$4,MATCH(I22,Listen!$D$2:$D$4,0))),IF(IF(I22="",1,INDEX(Listen!$E$2:$E$4,MATCH(I22,Listen!$D$2:$D$4,0)))=0,0,0.5),$G$4,0,-IF(I22="",1,INDEX(Listen!$E$2:$E$4,MATCH(I22,Listen!$D$2:$D$4,0)))),""))</f>
        <v/>
      </c>
      <c r="L22" s="30" t="str">
        <f aca="false">IF(OR(J22="",K22=""),"",ROUND(J22*K22,2))</f>
        <v/>
      </c>
    </row>
    <row r="23" customFormat="false" ht="15" hidden="false" customHeight="false" outlineLevel="0" collapsed="false">
      <c r="A23" s="25" t="n">
        <v>17</v>
      </c>
      <c r="B23" s="46"/>
      <c r="C23" s="46"/>
      <c r="D23" s="46"/>
      <c r="E23" s="46"/>
      <c r="F23" s="47"/>
      <c r="G23" s="47"/>
      <c r="H23" s="47"/>
      <c r="I23" s="46"/>
      <c r="J23" s="28" t="str">
        <f aca="false">IF(AND(H23="",OR(F23="",G23="")),"",IF(H23&lt;&gt;"",H23,IF(E23="Dreieck",F23*G23/2,F23*G23)))</f>
        <v/>
      </c>
      <c r="K23" s="29" t="str">
        <f aca="false">IF(OR(D23="",J23=""),"",IFERROR(CHOOSE(MATCH(INDEX(Listen!$B$2:$B$8,MATCH(D23,Listen!$A$2:$A$8,0)),{"hoehe","halb","balkon","null","abzug"},0),IF(I23="",1,INDEX(Listen!$E$2:$E$4,MATCH(I23,Listen!$D$2:$D$4,0))),IF(IF(I23="",1,INDEX(Listen!$E$2:$E$4,MATCH(I23,Listen!$D$2:$D$4,0)))=0,0,0.5),$G$4,0,-IF(I23="",1,INDEX(Listen!$E$2:$E$4,MATCH(I23,Listen!$D$2:$D$4,0)))),""))</f>
        <v/>
      </c>
      <c r="L23" s="30" t="str">
        <f aca="false">IF(OR(J23="",K23=""),"",ROUND(J23*K23,2))</f>
        <v/>
      </c>
    </row>
    <row r="24" customFormat="false" ht="15" hidden="false" customHeight="false" outlineLevel="0" collapsed="false">
      <c r="A24" s="25" t="n">
        <v>18</v>
      </c>
      <c r="B24" s="46"/>
      <c r="C24" s="46"/>
      <c r="D24" s="46"/>
      <c r="E24" s="46"/>
      <c r="F24" s="47"/>
      <c r="G24" s="47"/>
      <c r="H24" s="47"/>
      <c r="I24" s="46"/>
      <c r="J24" s="28" t="str">
        <f aca="false">IF(AND(H24="",OR(F24="",G24="")),"",IF(H24&lt;&gt;"",H24,IF(E24="Dreieck",F24*G24/2,F24*G24)))</f>
        <v/>
      </c>
      <c r="K24" s="29" t="str">
        <f aca="false">IF(OR(D24="",J24=""),"",IFERROR(CHOOSE(MATCH(INDEX(Listen!$B$2:$B$8,MATCH(D24,Listen!$A$2:$A$8,0)),{"hoehe","halb","balkon","null","abzug"},0),IF(I24="",1,INDEX(Listen!$E$2:$E$4,MATCH(I24,Listen!$D$2:$D$4,0))),IF(IF(I24="",1,INDEX(Listen!$E$2:$E$4,MATCH(I24,Listen!$D$2:$D$4,0)))=0,0,0.5),$G$4,0,-IF(I24="",1,INDEX(Listen!$E$2:$E$4,MATCH(I24,Listen!$D$2:$D$4,0)))),""))</f>
        <v/>
      </c>
      <c r="L24" s="30" t="str">
        <f aca="false">IF(OR(J24="",K24=""),"",ROUND(J24*K24,2))</f>
        <v/>
      </c>
    </row>
    <row r="25" customFormat="false" ht="15" hidden="false" customHeight="false" outlineLevel="0" collapsed="false">
      <c r="A25" s="25" t="n">
        <v>19</v>
      </c>
      <c r="B25" s="46"/>
      <c r="C25" s="46"/>
      <c r="D25" s="46"/>
      <c r="E25" s="46"/>
      <c r="F25" s="47"/>
      <c r="G25" s="47"/>
      <c r="H25" s="47"/>
      <c r="I25" s="46"/>
      <c r="J25" s="28" t="str">
        <f aca="false">IF(AND(H25="",OR(F25="",G25="")),"",IF(H25&lt;&gt;"",H25,IF(E25="Dreieck",F25*G25/2,F25*G25)))</f>
        <v/>
      </c>
      <c r="K25" s="29" t="str">
        <f aca="false">IF(OR(D25="",J25=""),"",IFERROR(CHOOSE(MATCH(INDEX(Listen!$B$2:$B$8,MATCH(D25,Listen!$A$2:$A$8,0)),{"hoehe","halb","balkon","null","abzug"},0),IF(I25="",1,INDEX(Listen!$E$2:$E$4,MATCH(I25,Listen!$D$2:$D$4,0))),IF(IF(I25="",1,INDEX(Listen!$E$2:$E$4,MATCH(I25,Listen!$D$2:$D$4,0)))=0,0,0.5),$G$4,0,-IF(I25="",1,INDEX(Listen!$E$2:$E$4,MATCH(I25,Listen!$D$2:$D$4,0)))),""))</f>
        <v/>
      </c>
      <c r="L25" s="30" t="str">
        <f aca="false">IF(OR(J25="",K25=""),"",ROUND(J25*K25,2))</f>
        <v/>
      </c>
    </row>
    <row r="26" customFormat="false" ht="15" hidden="false" customHeight="false" outlineLevel="0" collapsed="false">
      <c r="A26" s="25" t="n">
        <v>20</v>
      </c>
      <c r="B26" s="46"/>
      <c r="C26" s="46"/>
      <c r="D26" s="46"/>
      <c r="E26" s="46"/>
      <c r="F26" s="47"/>
      <c r="G26" s="47"/>
      <c r="H26" s="47"/>
      <c r="I26" s="46"/>
      <c r="J26" s="28" t="str">
        <f aca="false">IF(AND(H26="",OR(F26="",G26="")),"",IF(H26&lt;&gt;"",H26,IF(E26="Dreieck",F26*G26/2,F26*G26)))</f>
        <v/>
      </c>
      <c r="K26" s="29" t="str">
        <f aca="false">IF(OR(D26="",J26=""),"",IFERROR(CHOOSE(MATCH(INDEX(Listen!$B$2:$B$8,MATCH(D26,Listen!$A$2:$A$8,0)),{"hoehe","halb","balkon","null","abzug"},0),IF(I26="",1,INDEX(Listen!$E$2:$E$4,MATCH(I26,Listen!$D$2:$D$4,0))),IF(IF(I26="",1,INDEX(Listen!$E$2:$E$4,MATCH(I26,Listen!$D$2:$D$4,0)))=0,0,0.5),$G$4,0,-IF(I26="",1,INDEX(Listen!$E$2:$E$4,MATCH(I26,Listen!$D$2:$D$4,0)))),""))</f>
        <v/>
      </c>
      <c r="L26" s="30" t="str">
        <f aca="false">IF(OR(J26="",K26=""),"",ROUND(J26*K26,2))</f>
        <v/>
      </c>
    </row>
    <row r="27" customFormat="false" ht="15" hidden="false" customHeight="false" outlineLevel="0" collapsed="false">
      <c r="A27" s="25" t="n">
        <v>21</v>
      </c>
      <c r="B27" s="46"/>
      <c r="C27" s="46"/>
      <c r="D27" s="46"/>
      <c r="E27" s="46"/>
      <c r="F27" s="47"/>
      <c r="G27" s="47"/>
      <c r="H27" s="47"/>
      <c r="I27" s="46"/>
      <c r="J27" s="28" t="str">
        <f aca="false">IF(AND(H27="",OR(F27="",G27="")),"",IF(H27&lt;&gt;"",H27,IF(E27="Dreieck",F27*G27/2,F27*G27)))</f>
        <v/>
      </c>
      <c r="K27" s="29" t="str">
        <f aca="false">IF(OR(D27="",J27=""),"",IFERROR(CHOOSE(MATCH(INDEX(Listen!$B$2:$B$8,MATCH(D27,Listen!$A$2:$A$8,0)),{"hoehe","halb","balkon","null","abzug"},0),IF(I27="",1,INDEX(Listen!$E$2:$E$4,MATCH(I27,Listen!$D$2:$D$4,0))),IF(IF(I27="",1,INDEX(Listen!$E$2:$E$4,MATCH(I27,Listen!$D$2:$D$4,0)))=0,0,0.5),$G$4,0,-IF(I27="",1,INDEX(Listen!$E$2:$E$4,MATCH(I27,Listen!$D$2:$D$4,0)))),""))</f>
        <v/>
      </c>
      <c r="L27" s="30" t="str">
        <f aca="false">IF(OR(J27="",K27=""),"",ROUND(J27*K27,2))</f>
        <v/>
      </c>
    </row>
    <row r="28" customFormat="false" ht="15" hidden="false" customHeight="false" outlineLevel="0" collapsed="false">
      <c r="A28" s="25" t="n">
        <v>22</v>
      </c>
      <c r="B28" s="46"/>
      <c r="C28" s="46"/>
      <c r="D28" s="46"/>
      <c r="E28" s="46"/>
      <c r="F28" s="47"/>
      <c r="G28" s="47"/>
      <c r="H28" s="47"/>
      <c r="I28" s="46"/>
      <c r="J28" s="28" t="str">
        <f aca="false">IF(AND(H28="",OR(F28="",G28="")),"",IF(H28&lt;&gt;"",H28,IF(E28="Dreieck",F28*G28/2,F28*G28)))</f>
        <v/>
      </c>
      <c r="K28" s="29" t="str">
        <f aca="false">IF(OR(D28="",J28=""),"",IFERROR(CHOOSE(MATCH(INDEX(Listen!$B$2:$B$8,MATCH(D28,Listen!$A$2:$A$8,0)),{"hoehe","halb","balkon","null","abzug"},0),IF(I28="",1,INDEX(Listen!$E$2:$E$4,MATCH(I28,Listen!$D$2:$D$4,0))),IF(IF(I28="",1,INDEX(Listen!$E$2:$E$4,MATCH(I28,Listen!$D$2:$D$4,0)))=0,0,0.5),$G$4,0,-IF(I28="",1,INDEX(Listen!$E$2:$E$4,MATCH(I28,Listen!$D$2:$D$4,0)))),""))</f>
        <v/>
      </c>
      <c r="L28" s="30" t="str">
        <f aca="false">IF(OR(J28="",K28=""),"",ROUND(J28*K28,2))</f>
        <v/>
      </c>
    </row>
    <row r="29" customFormat="false" ht="15" hidden="false" customHeight="false" outlineLevel="0" collapsed="false">
      <c r="A29" s="25" t="n">
        <v>23</v>
      </c>
      <c r="B29" s="46"/>
      <c r="C29" s="46"/>
      <c r="D29" s="46"/>
      <c r="E29" s="46"/>
      <c r="F29" s="47"/>
      <c r="G29" s="47"/>
      <c r="H29" s="47"/>
      <c r="I29" s="46"/>
      <c r="J29" s="28" t="str">
        <f aca="false">IF(AND(H29="",OR(F29="",G29="")),"",IF(H29&lt;&gt;"",H29,IF(E29="Dreieck",F29*G29/2,F29*G29)))</f>
        <v/>
      </c>
      <c r="K29" s="29" t="str">
        <f aca="false">IF(OR(D29="",J29=""),"",IFERROR(CHOOSE(MATCH(INDEX(Listen!$B$2:$B$8,MATCH(D29,Listen!$A$2:$A$8,0)),{"hoehe","halb","balkon","null","abzug"},0),IF(I29="",1,INDEX(Listen!$E$2:$E$4,MATCH(I29,Listen!$D$2:$D$4,0))),IF(IF(I29="",1,INDEX(Listen!$E$2:$E$4,MATCH(I29,Listen!$D$2:$D$4,0)))=0,0,0.5),$G$4,0,-IF(I29="",1,INDEX(Listen!$E$2:$E$4,MATCH(I29,Listen!$D$2:$D$4,0)))),""))</f>
        <v/>
      </c>
      <c r="L29" s="30" t="str">
        <f aca="false">IF(OR(J29="",K29=""),"",ROUND(J29*K29,2))</f>
        <v/>
      </c>
    </row>
    <row r="30" customFormat="false" ht="15" hidden="false" customHeight="false" outlineLevel="0" collapsed="false">
      <c r="A30" s="25" t="n">
        <v>24</v>
      </c>
      <c r="B30" s="46"/>
      <c r="C30" s="46"/>
      <c r="D30" s="46"/>
      <c r="E30" s="46"/>
      <c r="F30" s="47"/>
      <c r="G30" s="47"/>
      <c r="H30" s="47"/>
      <c r="I30" s="46"/>
      <c r="J30" s="28" t="str">
        <f aca="false">IF(AND(H30="",OR(F30="",G30="")),"",IF(H30&lt;&gt;"",H30,IF(E30="Dreieck",F30*G30/2,F30*G30)))</f>
        <v/>
      </c>
      <c r="K30" s="29" t="str">
        <f aca="false">IF(OR(D30="",J30=""),"",IFERROR(CHOOSE(MATCH(INDEX(Listen!$B$2:$B$8,MATCH(D30,Listen!$A$2:$A$8,0)),{"hoehe","halb","balkon","null","abzug"},0),IF(I30="",1,INDEX(Listen!$E$2:$E$4,MATCH(I30,Listen!$D$2:$D$4,0))),IF(IF(I30="",1,INDEX(Listen!$E$2:$E$4,MATCH(I30,Listen!$D$2:$D$4,0)))=0,0,0.5),$G$4,0,-IF(I30="",1,INDEX(Listen!$E$2:$E$4,MATCH(I30,Listen!$D$2:$D$4,0)))),""))</f>
        <v/>
      </c>
      <c r="L30" s="30" t="str">
        <f aca="false">IF(OR(J30="",K30=""),"",ROUND(J30*K30,2))</f>
        <v/>
      </c>
    </row>
    <row r="31" customFormat="false" ht="15" hidden="false" customHeight="false" outlineLevel="0" collapsed="false">
      <c r="A31" s="25" t="n">
        <v>25</v>
      </c>
      <c r="B31" s="46"/>
      <c r="C31" s="46"/>
      <c r="D31" s="46"/>
      <c r="E31" s="46"/>
      <c r="F31" s="47"/>
      <c r="G31" s="47"/>
      <c r="H31" s="47"/>
      <c r="I31" s="46"/>
      <c r="J31" s="28" t="str">
        <f aca="false">IF(AND(H31="",OR(F31="",G31="")),"",IF(H31&lt;&gt;"",H31,IF(E31="Dreieck",F31*G31/2,F31*G31)))</f>
        <v/>
      </c>
      <c r="K31" s="29" t="str">
        <f aca="false">IF(OR(D31="",J31=""),"",IFERROR(CHOOSE(MATCH(INDEX(Listen!$B$2:$B$8,MATCH(D31,Listen!$A$2:$A$8,0)),{"hoehe","halb","balkon","null","abzug"},0),IF(I31="",1,INDEX(Listen!$E$2:$E$4,MATCH(I31,Listen!$D$2:$D$4,0))),IF(IF(I31="",1,INDEX(Listen!$E$2:$E$4,MATCH(I31,Listen!$D$2:$D$4,0)))=0,0,0.5),$G$4,0,-IF(I31="",1,INDEX(Listen!$E$2:$E$4,MATCH(I31,Listen!$D$2:$D$4,0)))),""))</f>
        <v/>
      </c>
      <c r="L31" s="30" t="str">
        <f aca="false">IF(OR(J31="",K31=""),"",ROUND(J31*K31,2))</f>
        <v/>
      </c>
    </row>
    <row r="32" customFormat="false" ht="15" hidden="false" customHeight="false" outlineLevel="0" collapsed="false">
      <c r="A32" s="25" t="n">
        <v>26</v>
      </c>
      <c r="B32" s="46"/>
      <c r="C32" s="46"/>
      <c r="D32" s="46"/>
      <c r="E32" s="46"/>
      <c r="F32" s="47"/>
      <c r="G32" s="47"/>
      <c r="H32" s="47"/>
      <c r="I32" s="46"/>
      <c r="J32" s="28" t="str">
        <f aca="false">IF(AND(H32="",OR(F32="",G32="")),"",IF(H32&lt;&gt;"",H32,IF(E32="Dreieck",F32*G32/2,F32*G32)))</f>
        <v/>
      </c>
      <c r="K32" s="29" t="str">
        <f aca="false">IF(OR(D32="",J32=""),"",IFERROR(CHOOSE(MATCH(INDEX(Listen!$B$2:$B$8,MATCH(D32,Listen!$A$2:$A$8,0)),{"hoehe","halb","balkon","null","abzug"},0),IF(I32="",1,INDEX(Listen!$E$2:$E$4,MATCH(I32,Listen!$D$2:$D$4,0))),IF(IF(I32="",1,INDEX(Listen!$E$2:$E$4,MATCH(I32,Listen!$D$2:$D$4,0)))=0,0,0.5),$G$4,0,-IF(I32="",1,INDEX(Listen!$E$2:$E$4,MATCH(I32,Listen!$D$2:$D$4,0)))),""))</f>
        <v/>
      </c>
      <c r="L32" s="30" t="str">
        <f aca="false">IF(OR(J32="",K32=""),"",ROUND(J32*K32,2))</f>
        <v/>
      </c>
    </row>
    <row r="33" customFormat="false" ht="15" hidden="false" customHeight="false" outlineLevel="0" collapsed="false">
      <c r="A33" s="25" t="n">
        <v>27</v>
      </c>
      <c r="B33" s="46"/>
      <c r="C33" s="46"/>
      <c r="D33" s="46"/>
      <c r="E33" s="46"/>
      <c r="F33" s="47"/>
      <c r="G33" s="47"/>
      <c r="H33" s="47"/>
      <c r="I33" s="46"/>
      <c r="J33" s="28" t="str">
        <f aca="false">IF(AND(H33="",OR(F33="",G33="")),"",IF(H33&lt;&gt;"",H33,IF(E33="Dreieck",F33*G33/2,F33*G33)))</f>
        <v/>
      </c>
      <c r="K33" s="29" t="str">
        <f aca="false">IF(OR(D33="",J33=""),"",IFERROR(CHOOSE(MATCH(INDEX(Listen!$B$2:$B$8,MATCH(D33,Listen!$A$2:$A$8,0)),{"hoehe","halb","balkon","null","abzug"},0),IF(I33="",1,INDEX(Listen!$E$2:$E$4,MATCH(I33,Listen!$D$2:$D$4,0))),IF(IF(I33="",1,INDEX(Listen!$E$2:$E$4,MATCH(I33,Listen!$D$2:$D$4,0)))=0,0,0.5),$G$4,0,-IF(I33="",1,INDEX(Listen!$E$2:$E$4,MATCH(I33,Listen!$D$2:$D$4,0)))),""))</f>
        <v/>
      </c>
      <c r="L33" s="30" t="str">
        <f aca="false">IF(OR(J33="",K33=""),"",ROUND(J33*K33,2))</f>
        <v/>
      </c>
    </row>
    <row r="34" customFormat="false" ht="15" hidden="false" customHeight="false" outlineLevel="0" collapsed="false">
      <c r="A34" s="25" t="n">
        <v>28</v>
      </c>
      <c r="B34" s="46"/>
      <c r="C34" s="46"/>
      <c r="D34" s="46"/>
      <c r="E34" s="46"/>
      <c r="F34" s="47"/>
      <c r="G34" s="47"/>
      <c r="H34" s="47"/>
      <c r="I34" s="46"/>
      <c r="J34" s="28" t="str">
        <f aca="false">IF(AND(H34="",OR(F34="",G34="")),"",IF(H34&lt;&gt;"",H34,IF(E34="Dreieck",F34*G34/2,F34*G34)))</f>
        <v/>
      </c>
      <c r="K34" s="29" t="str">
        <f aca="false">IF(OR(D34="",J34=""),"",IFERROR(CHOOSE(MATCH(INDEX(Listen!$B$2:$B$8,MATCH(D34,Listen!$A$2:$A$8,0)),{"hoehe","halb","balkon","null","abzug"},0),IF(I34="",1,INDEX(Listen!$E$2:$E$4,MATCH(I34,Listen!$D$2:$D$4,0))),IF(IF(I34="",1,INDEX(Listen!$E$2:$E$4,MATCH(I34,Listen!$D$2:$D$4,0)))=0,0,0.5),$G$4,0,-IF(I34="",1,INDEX(Listen!$E$2:$E$4,MATCH(I34,Listen!$D$2:$D$4,0)))),""))</f>
        <v/>
      </c>
      <c r="L34" s="30" t="str">
        <f aca="false">IF(OR(J34="",K34=""),"",ROUND(J34*K34,2))</f>
        <v/>
      </c>
    </row>
    <row r="35" customFormat="false" ht="15" hidden="false" customHeight="false" outlineLevel="0" collapsed="false">
      <c r="A35" s="25" t="n">
        <v>29</v>
      </c>
      <c r="B35" s="46"/>
      <c r="C35" s="46"/>
      <c r="D35" s="46"/>
      <c r="E35" s="46"/>
      <c r="F35" s="47"/>
      <c r="G35" s="47"/>
      <c r="H35" s="47"/>
      <c r="I35" s="46"/>
      <c r="J35" s="28" t="str">
        <f aca="false">IF(AND(H35="",OR(F35="",G35="")),"",IF(H35&lt;&gt;"",H35,IF(E35="Dreieck",F35*G35/2,F35*G35)))</f>
        <v/>
      </c>
      <c r="K35" s="29" t="str">
        <f aca="false">IF(OR(D35="",J35=""),"",IFERROR(CHOOSE(MATCH(INDEX(Listen!$B$2:$B$8,MATCH(D35,Listen!$A$2:$A$8,0)),{"hoehe","halb","balkon","null","abzug"},0),IF(I35="",1,INDEX(Listen!$E$2:$E$4,MATCH(I35,Listen!$D$2:$D$4,0))),IF(IF(I35="",1,INDEX(Listen!$E$2:$E$4,MATCH(I35,Listen!$D$2:$D$4,0)))=0,0,0.5),$G$4,0,-IF(I35="",1,INDEX(Listen!$E$2:$E$4,MATCH(I35,Listen!$D$2:$D$4,0)))),""))</f>
        <v/>
      </c>
      <c r="L35" s="30" t="str">
        <f aca="false">IF(OR(J35="",K35=""),"",ROUND(J35*K35,2))</f>
        <v/>
      </c>
    </row>
    <row r="36" customFormat="false" ht="15" hidden="false" customHeight="false" outlineLevel="0" collapsed="false">
      <c r="A36" s="25" t="n">
        <v>30</v>
      </c>
      <c r="B36" s="46"/>
      <c r="C36" s="46"/>
      <c r="D36" s="46"/>
      <c r="E36" s="46"/>
      <c r="F36" s="47"/>
      <c r="G36" s="47"/>
      <c r="H36" s="47"/>
      <c r="I36" s="46"/>
      <c r="J36" s="28" t="str">
        <f aca="false">IF(AND(H36="",OR(F36="",G36="")),"",IF(H36&lt;&gt;"",H36,IF(E36="Dreieck",F36*G36/2,F36*G36)))</f>
        <v/>
      </c>
      <c r="K36" s="29" t="str">
        <f aca="false">IF(OR(D36="",J36=""),"",IFERROR(CHOOSE(MATCH(INDEX(Listen!$B$2:$B$8,MATCH(D36,Listen!$A$2:$A$8,0)),{"hoehe","halb","balkon","null","abzug"},0),IF(I36="",1,INDEX(Listen!$E$2:$E$4,MATCH(I36,Listen!$D$2:$D$4,0))),IF(IF(I36="",1,INDEX(Listen!$E$2:$E$4,MATCH(I36,Listen!$D$2:$D$4,0)))=0,0,0.5),$G$4,0,-IF(I36="",1,INDEX(Listen!$E$2:$E$4,MATCH(I36,Listen!$D$2:$D$4,0)))),""))</f>
        <v/>
      </c>
      <c r="L36" s="30" t="str">
        <f aca="false">IF(OR(J36="",K36=""),"",ROUND(J36*K36,2))</f>
        <v/>
      </c>
    </row>
    <row r="37" customFormat="false" ht="15" hidden="false" customHeight="false" outlineLevel="0" collapsed="false">
      <c r="A37" s="25" t="n">
        <v>31</v>
      </c>
      <c r="B37" s="46"/>
      <c r="C37" s="46"/>
      <c r="D37" s="46"/>
      <c r="E37" s="46"/>
      <c r="F37" s="47"/>
      <c r="G37" s="47"/>
      <c r="H37" s="47"/>
      <c r="I37" s="46"/>
      <c r="J37" s="28" t="str">
        <f aca="false">IF(AND(H37="",OR(F37="",G37="")),"",IF(H37&lt;&gt;"",H37,IF(E37="Dreieck",F37*G37/2,F37*G37)))</f>
        <v/>
      </c>
      <c r="K37" s="29" t="str">
        <f aca="false">IF(OR(D37="",J37=""),"",IFERROR(CHOOSE(MATCH(INDEX(Listen!$B$2:$B$8,MATCH(D37,Listen!$A$2:$A$8,0)),{"hoehe","halb","balkon","null","abzug"},0),IF(I37="",1,INDEX(Listen!$E$2:$E$4,MATCH(I37,Listen!$D$2:$D$4,0))),IF(IF(I37="",1,INDEX(Listen!$E$2:$E$4,MATCH(I37,Listen!$D$2:$D$4,0)))=0,0,0.5),$G$4,0,-IF(I37="",1,INDEX(Listen!$E$2:$E$4,MATCH(I37,Listen!$D$2:$D$4,0)))),""))</f>
        <v/>
      </c>
      <c r="L37" s="30" t="str">
        <f aca="false">IF(OR(J37="",K37=""),"",ROUND(J37*K37,2))</f>
        <v/>
      </c>
    </row>
    <row r="38" customFormat="false" ht="15" hidden="false" customHeight="false" outlineLevel="0" collapsed="false">
      <c r="A38" s="25" t="n">
        <v>32</v>
      </c>
      <c r="B38" s="46"/>
      <c r="C38" s="46"/>
      <c r="D38" s="46"/>
      <c r="E38" s="46"/>
      <c r="F38" s="47"/>
      <c r="G38" s="47"/>
      <c r="H38" s="47"/>
      <c r="I38" s="46"/>
      <c r="J38" s="28" t="str">
        <f aca="false">IF(AND(H38="",OR(F38="",G38="")),"",IF(H38&lt;&gt;"",H38,IF(E38="Dreieck",F38*G38/2,F38*G38)))</f>
        <v/>
      </c>
      <c r="K38" s="29" t="str">
        <f aca="false">IF(OR(D38="",J38=""),"",IFERROR(CHOOSE(MATCH(INDEX(Listen!$B$2:$B$8,MATCH(D38,Listen!$A$2:$A$8,0)),{"hoehe","halb","balkon","null","abzug"},0),IF(I38="",1,INDEX(Listen!$E$2:$E$4,MATCH(I38,Listen!$D$2:$D$4,0))),IF(IF(I38="",1,INDEX(Listen!$E$2:$E$4,MATCH(I38,Listen!$D$2:$D$4,0)))=0,0,0.5),$G$4,0,-IF(I38="",1,INDEX(Listen!$E$2:$E$4,MATCH(I38,Listen!$D$2:$D$4,0)))),""))</f>
        <v/>
      </c>
      <c r="L38" s="30" t="str">
        <f aca="false">IF(OR(J38="",K38=""),"",ROUND(J38*K38,2))</f>
        <v/>
      </c>
    </row>
    <row r="39" customFormat="false" ht="15" hidden="false" customHeight="false" outlineLevel="0" collapsed="false">
      <c r="A39" s="25" t="n">
        <v>33</v>
      </c>
      <c r="B39" s="46"/>
      <c r="C39" s="46"/>
      <c r="D39" s="46"/>
      <c r="E39" s="46"/>
      <c r="F39" s="47"/>
      <c r="G39" s="47"/>
      <c r="H39" s="47"/>
      <c r="I39" s="46"/>
      <c r="J39" s="28" t="str">
        <f aca="false">IF(AND(H39="",OR(F39="",G39="")),"",IF(H39&lt;&gt;"",H39,IF(E39="Dreieck",F39*G39/2,F39*G39)))</f>
        <v/>
      </c>
      <c r="K39" s="29" t="str">
        <f aca="false">IF(OR(D39="",J39=""),"",IFERROR(CHOOSE(MATCH(INDEX(Listen!$B$2:$B$8,MATCH(D39,Listen!$A$2:$A$8,0)),{"hoehe","halb","balkon","null","abzug"},0),IF(I39="",1,INDEX(Listen!$E$2:$E$4,MATCH(I39,Listen!$D$2:$D$4,0))),IF(IF(I39="",1,INDEX(Listen!$E$2:$E$4,MATCH(I39,Listen!$D$2:$D$4,0)))=0,0,0.5),$G$4,0,-IF(I39="",1,INDEX(Listen!$E$2:$E$4,MATCH(I39,Listen!$D$2:$D$4,0)))),""))</f>
        <v/>
      </c>
      <c r="L39" s="30" t="str">
        <f aca="false">IF(OR(J39="",K39=""),"",ROUND(J39*K39,2))</f>
        <v/>
      </c>
    </row>
    <row r="40" customFormat="false" ht="15" hidden="false" customHeight="false" outlineLevel="0" collapsed="false">
      <c r="A40" s="25" t="n">
        <v>34</v>
      </c>
      <c r="B40" s="46"/>
      <c r="C40" s="46"/>
      <c r="D40" s="46"/>
      <c r="E40" s="46"/>
      <c r="F40" s="47"/>
      <c r="G40" s="47"/>
      <c r="H40" s="47"/>
      <c r="I40" s="46"/>
      <c r="J40" s="28" t="str">
        <f aca="false">IF(AND(H40="",OR(F40="",G40="")),"",IF(H40&lt;&gt;"",H40,IF(E40="Dreieck",F40*G40/2,F40*G40)))</f>
        <v/>
      </c>
      <c r="K40" s="29" t="str">
        <f aca="false">IF(OR(D40="",J40=""),"",IFERROR(CHOOSE(MATCH(INDEX(Listen!$B$2:$B$8,MATCH(D40,Listen!$A$2:$A$8,0)),{"hoehe","halb","balkon","null","abzug"},0),IF(I40="",1,INDEX(Listen!$E$2:$E$4,MATCH(I40,Listen!$D$2:$D$4,0))),IF(IF(I40="",1,INDEX(Listen!$E$2:$E$4,MATCH(I40,Listen!$D$2:$D$4,0)))=0,0,0.5),$G$4,0,-IF(I40="",1,INDEX(Listen!$E$2:$E$4,MATCH(I40,Listen!$D$2:$D$4,0)))),""))</f>
        <v/>
      </c>
      <c r="L40" s="30" t="str">
        <f aca="false">IF(OR(J40="",K40=""),"",ROUND(J40*K40,2))</f>
        <v/>
      </c>
    </row>
    <row r="41" customFormat="false" ht="15" hidden="false" customHeight="false" outlineLevel="0" collapsed="false">
      <c r="A41" s="25" t="n">
        <v>35</v>
      </c>
      <c r="B41" s="46"/>
      <c r="C41" s="46"/>
      <c r="D41" s="46"/>
      <c r="E41" s="46"/>
      <c r="F41" s="47"/>
      <c r="G41" s="47"/>
      <c r="H41" s="47"/>
      <c r="I41" s="46"/>
      <c r="J41" s="28" t="str">
        <f aca="false">IF(AND(H41="",OR(F41="",G41="")),"",IF(H41&lt;&gt;"",H41,IF(E41="Dreieck",F41*G41/2,F41*G41)))</f>
        <v/>
      </c>
      <c r="K41" s="29" t="str">
        <f aca="false">IF(OR(D41="",J41=""),"",IFERROR(CHOOSE(MATCH(INDEX(Listen!$B$2:$B$8,MATCH(D41,Listen!$A$2:$A$8,0)),{"hoehe","halb","balkon","null","abzug"},0),IF(I41="",1,INDEX(Listen!$E$2:$E$4,MATCH(I41,Listen!$D$2:$D$4,0))),IF(IF(I41="",1,INDEX(Listen!$E$2:$E$4,MATCH(I41,Listen!$D$2:$D$4,0)))=0,0,0.5),$G$4,0,-IF(I41="",1,INDEX(Listen!$E$2:$E$4,MATCH(I41,Listen!$D$2:$D$4,0)))),""))</f>
        <v/>
      </c>
      <c r="L41" s="30" t="str">
        <f aca="false">IF(OR(J41="",K41=""),"",ROUND(J41*K41,2))</f>
        <v/>
      </c>
    </row>
    <row r="42" customFormat="false" ht="15" hidden="false" customHeight="false" outlineLevel="0" collapsed="false">
      <c r="A42" s="25" t="n">
        <v>36</v>
      </c>
      <c r="B42" s="46"/>
      <c r="C42" s="46"/>
      <c r="D42" s="46"/>
      <c r="E42" s="46"/>
      <c r="F42" s="47"/>
      <c r="G42" s="47"/>
      <c r="H42" s="47"/>
      <c r="I42" s="46"/>
      <c r="J42" s="28" t="str">
        <f aca="false">IF(AND(H42="",OR(F42="",G42="")),"",IF(H42&lt;&gt;"",H42,IF(E42="Dreieck",F42*G42/2,F42*G42)))</f>
        <v/>
      </c>
      <c r="K42" s="29" t="str">
        <f aca="false">IF(OR(D42="",J42=""),"",IFERROR(CHOOSE(MATCH(INDEX(Listen!$B$2:$B$8,MATCH(D42,Listen!$A$2:$A$8,0)),{"hoehe","halb","balkon","null","abzug"},0),IF(I42="",1,INDEX(Listen!$E$2:$E$4,MATCH(I42,Listen!$D$2:$D$4,0))),IF(IF(I42="",1,INDEX(Listen!$E$2:$E$4,MATCH(I42,Listen!$D$2:$D$4,0)))=0,0,0.5),$G$4,0,-IF(I42="",1,INDEX(Listen!$E$2:$E$4,MATCH(I42,Listen!$D$2:$D$4,0)))),""))</f>
        <v/>
      </c>
      <c r="L42" s="30" t="str">
        <f aca="false">IF(OR(J42="",K42=""),"",ROUND(J42*K42,2))</f>
        <v/>
      </c>
    </row>
    <row r="43" customFormat="false" ht="15" hidden="false" customHeight="false" outlineLevel="0" collapsed="false">
      <c r="A43" s="25" t="n">
        <v>37</v>
      </c>
      <c r="B43" s="46"/>
      <c r="C43" s="46"/>
      <c r="D43" s="46"/>
      <c r="E43" s="46"/>
      <c r="F43" s="47"/>
      <c r="G43" s="47"/>
      <c r="H43" s="47"/>
      <c r="I43" s="46"/>
      <c r="J43" s="28" t="str">
        <f aca="false">IF(AND(H43="",OR(F43="",G43="")),"",IF(H43&lt;&gt;"",H43,IF(E43="Dreieck",F43*G43/2,F43*G43)))</f>
        <v/>
      </c>
      <c r="K43" s="29" t="str">
        <f aca="false">IF(OR(D43="",J43=""),"",IFERROR(CHOOSE(MATCH(INDEX(Listen!$B$2:$B$8,MATCH(D43,Listen!$A$2:$A$8,0)),{"hoehe","halb","balkon","null","abzug"},0),IF(I43="",1,INDEX(Listen!$E$2:$E$4,MATCH(I43,Listen!$D$2:$D$4,0))),IF(IF(I43="",1,INDEX(Listen!$E$2:$E$4,MATCH(I43,Listen!$D$2:$D$4,0)))=0,0,0.5),$G$4,0,-IF(I43="",1,INDEX(Listen!$E$2:$E$4,MATCH(I43,Listen!$D$2:$D$4,0)))),""))</f>
        <v/>
      </c>
      <c r="L43" s="30" t="str">
        <f aca="false">IF(OR(J43="",K43=""),"",ROUND(J43*K43,2))</f>
        <v/>
      </c>
    </row>
    <row r="44" customFormat="false" ht="15" hidden="false" customHeight="false" outlineLevel="0" collapsed="false">
      <c r="A44" s="25" t="n">
        <v>38</v>
      </c>
      <c r="B44" s="46"/>
      <c r="C44" s="46"/>
      <c r="D44" s="46"/>
      <c r="E44" s="46"/>
      <c r="F44" s="47"/>
      <c r="G44" s="47"/>
      <c r="H44" s="47"/>
      <c r="I44" s="46"/>
      <c r="J44" s="28" t="str">
        <f aca="false">IF(AND(H44="",OR(F44="",G44="")),"",IF(H44&lt;&gt;"",H44,IF(E44="Dreieck",F44*G44/2,F44*G44)))</f>
        <v/>
      </c>
      <c r="K44" s="29" t="str">
        <f aca="false">IF(OR(D44="",J44=""),"",IFERROR(CHOOSE(MATCH(INDEX(Listen!$B$2:$B$8,MATCH(D44,Listen!$A$2:$A$8,0)),{"hoehe","halb","balkon","null","abzug"},0),IF(I44="",1,INDEX(Listen!$E$2:$E$4,MATCH(I44,Listen!$D$2:$D$4,0))),IF(IF(I44="",1,INDEX(Listen!$E$2:$E$4,MATCH(I44,Listen!$D$2:$D$4,0)))=0,0,0.5),$G$4,0,-IF(I44="",1,INDEX(Listen!$E$2:$E$4,MATCH(I44,Listen!$D$2:$D$4,0)))),""))</f>
        <v/>
      </c>
      <c r="L44" s="30" t="str">
        <f aca="false">IF(OR(J44="",K44=""),"",ROUND(J44*K44,2))</f>
        <v/>
      </c>
    </row>
    <row r="45" customFormat="false" ht="15" hidden="false" customHeight="false" outlineLevel="0" collapsed="false">
      <c r="A45" s="25" t="n">
        <v>39</v>
      </c>
      <c r="B45" s="46"/>
      <c r="C45" s="46"/>
      <c r="D45" s="46"/>
      <c r="E45" s="46"/>
      <c r="F45" s="47"/>
      <c r="G45" s="47"/>
      <c r="H45" s="47"/>
      <c r="I45" s="46"/>
      <c r="J45" s="28" t="str">
        <f aca="false">IF(AND(H45="",OR(F45="",G45="")),"",IF(H45&lt;&gt;"",H45,IF(E45="Dreieck",F45*G45/2,F45*G45)))</f>
        <v/>
      </c>
      <c r="K45" s="29" t="str">
        <f aca="false">IF(OR(D45="",J45=""),"",IFERROR(CHOOSE(MATCH(INDEX(Listen!$B$2:$B$8,MATCH(D45,Listen!$A$2:$A$8,0)),{"hoehe","halb","balkon","null","abzug"},0),IF(I45="",1,INDEX(Listen!$E$2:$E$4,MATCH(I45,Listen!$D$2:$D$4,0))),IF(IF(I45="",1,INDEX(Listen!$E$2:$E$4,MATCH(I45,Listen!$D$2:$D$4,0)))=0,0,0.5),$G$4,0,-IF(I45="",1,INDEX(Listen!$E$2:$E$4,MATCH(I45,Listen!$D$2:$D$4,0)))),""))</f>
        <v/>
      </c>
      <c r="L45" s="30" t="str">
        <f aca="false">IF(OR(J45="",K45=""),"",ROUND(J45*K45,2))</f>
        <v/>
      </c>
    </row>
    <row r="46" customFormat="false" ht="15" hidden="false" customHeight="false" outlineLevel="0" collapsed="false">
      <c r="A46" s="25" t="n">
        <v>40</v>
      </c>
      <c r="B46" s="46"/>
      <c r="C46" s="46"/>
      <c r="D46" s="46"/>
      <c r="E46" s="46"/>
      <c r="F46" s="47"/>
      <c r="G46" s="47"/>
      <c r="H46" s="47"/>
      <c r="I46" s="46"/>
      <c r="J46" s="28" t="str">
        <f aca="false">IF(AND(H46="",OR(F46="",G46="")),"",IF(H46&lt;&gt;"",H46,IF(E46="Dreieck",F46*G46/2,F46*G46)))</f>
        <v/>
      </c>
      <c r="K46" s="29" t="str">
        <f aca="false">IF(OR(D46="",J46=""),"",IFERROR(CHOOSE(MATCH(INDEX(Listen!$B$2:$B$8,MATCH(D46,Listen!$A$2:$A$8,0)),{"hoehe","halb","balkon","null","abzug"},0),IF(I46="",1,INDEX(Listen!$E$2:$E$4,MATCH(I46,Listen!$D$2:$D$4,0))),IF(IF(I46="",1,INDEX(Listen!$E$2:$E$4,MATCH(I46,Listen!$D$2:$D$4,0)))=0,0,0.5),$G$4,0,-IF(I46="",1,INDEX(Listen!$E$2:$E$4,MATCH(I46,Listen!$D$2:$D$4,0)))),""))</f>
        <v/>
      </c>
      <c r="L46" s="30" t="str">
        <f aca="false">IF(OR(J46="",K46=""),"",ROUND(J46*K46,2))</f>
        <v/>
      </c>
    </row>
    <row r="47" customFormat="false" ht="15" hidden="false" customHeight="false" outlineLevel="0" collapsed="false">
      <c r="A47" s="25" t="n">
        <v>41</v>
      </c>
      <c r="B47" s="46"/>
      <c r="C47" s="46"/>
      <c r="D47" s="46"/>
      <c r="E47" s="46"/>
      <c r="F47" s="47"/>
      <c r="G47" s="47"/>
      <c r="H47" s="47"/>
      <c r="I47" s="46"/>
      <c r="J47" s="28" t="str">
        <f aca="false">IF(AND(H47="",OR(F47="",G47="")),"",IF(H47&lt;&gt;"",H47,IF(E47="Dreieck",F47*G47/2,F47*G47)))</f>
        <v/>
      </c>
      <c r="K47" s="29" t="str">
        <f aca="false">IF(OR(D47="",J47=""),"",IFERROR(CHOOSE(MATCH(INDEX(Listen!$B$2:$B$8,MATCH(D47,Listen!$A$2:$A$8,0)),{"hoehe","halb","balkon","null","abzug"},0),IF(I47="",1,INDEX(Listen!$E$2:$E$4,MATCH(I47,Listen!$D$2:$D$4,0))),IF(IF(I47="",1,INDEX(Listen!$E$2:$E$4,MATCH(I47,Listen!$D$2:$D$4,0)))=0,0,0.5),$G$4,0,-IF(I47="",1,INDEX(Listen!$E$2:$E$4,MATCH(I47,Listen!$D$2:$D$4,0)))),""))</f>
        <v/>
      </c>
      <c r="L47" s="30" t="str">
        <f aca="false">IF(OR(J47="",K47=""),"",ROUND(J47*K47,2))</f>
        <v/>
      </c>
    </row>
    <row r="48" customFormat="false" ht="15" hidden="false" customHeight="false" outlineLevel="0" collapsed="false">
      <c r="A48" s="25" t="n">
        <v>42</v>
      </c>
      <c r="B48" s="46"/>
      <c r="C48" s="46"/>
      <c r="D48" s="46"/>
      <c r="E48" s="46"/>
      <c r="F48" s="47"/>
      <c r="G48" s="47"/>
      <c r="H48" s="47"/>
      <c r="I48" s="46"/>
      <c r="J48" s="28" t="str">
        <f aca="false">IF(AND(H48="",OR(F48="",G48="")),"",IF(H48&lt;&gt;"",H48,IF(E48="Dreieck",F48*G48/2,F48*G48)))</f>
        <v/>
      </c>
      <c r="K48" s="29" t="str">
        <f aca="false">IF(OR(D48="",J48=""),"",IFERROR(CHOOSE(MATCH(INDEX(Listen!$B$2:$B$8,MATCH(D48,Listen!$A$2:$A$8,0)),{"hoehe","halb","balkon","null","abzug"},0),IF(I48="",1,INDEX(Listen!$E$2:$E$4,MATCH(I48,Listen!$D$2:$D$4,0))),IF(IF(I48="",1,INDEX(Listen!$E$2:$E$4,MATCH(I48,Listen!$D$2:$D$4,0)))=0,0,0.5),$G$4,0,-IF(I48="",1,INDEX(Listen!$E$2:$E$4,MATCH(I48,Listen!$D$2:$D$4,0)))),""))</f>
        <v/>
      </c>
      <c r="L48" s="30" t="str">
        <f aca="false">IF(OR(J48="",K48=""),"",ROUND(J48*K48,2))</f>
        <v/>
      </c>
    </row>
    <row r="49" customFormat="false" ht="15" hidden="false" customHeight="false" outlineLevel="0" collapsed="false">
      <c r="A49" s="25" t="n">
        <v>43</v>
      </c>
      <c r="B49" s="46"/>
      <c r="C49" s="46"/>
      <c r="D49" s="46"/>
      <c r="E49" s="46"/>
      <c r="F49" s="47"/>
      <c r="G49" s="47"/>
      <c r="H49" s="47"/>
      <c r="I49" s="46"/>
      <c r="J49" s="28" t="str">
        <f aca="false">IF(AND(H49="",OR(F49="",G49="")),"",IF(H49&lt;&gt;"",H49,IF(E49="Dreieck",F49*G49/2,F49*G49)))</f>
        <v/>
      </c>
      <c r="K49" s="29" t="str">
        <f aca="false">IF(OR(D49="",J49=""),"",IFERROR(CHOOSE(MATCH(INDEX(Listen!$B$2:$B$8,MATCH(D49,Listen!$A$2:$A$8,0)),{"hoehe","halb","balkon","null","abzug"},0),IF(I49="",1,INDEX(Listen!$E$2:$E$4,MATCH(I49,Listen!$D$2:$D$4,0))),IF(IF(I49="",1,INDEX(Listen!$E$2:$E$4,MATCH(I49,Listen!$D$2:$D$4,0)))=0,0,0.5),$G$4,0,-IF(I49="",1,INDEX(Listen!$E$2:$E$4,MATCH(I49,Listen!$D$2:$D$4,0)))),""))</f>
        <v/>
      </c>
      <c r="L49" s="30" t="str">
        <f aca="false">IF(OR(J49="",K49=""),"",ROUND(J49*K49,2))</f>
        <v/>
      </c>
    </row>
    <row r="50" customFormat="false" ht="15" hidden="false" customHeight="false" outlineLevel="0" collapsed="false">
      <c r="A50" s="25" t="n">
        <v>44</v>
      </c>
      <c r="B50" s="46"/>
      <c r="C50" s="46"/>
      <c r="D50" s="46"/>
      <c r="E50" s="46"/>
      <c r="F50" s="47"/>
      <c r="G50" s="47"/>
      <c r="H50" s="47"/>
      <c r="I50" s="46"/>
      <c r="J50" s="28" t="str">
        <f aca="false">IF(AND(H50="",OR(F50="",G50="")),"",IF(H50&lt;&gt;"",H50,IF(E50="Dreieck",F50*G50/2,F50*G50)))</f>
        <v/>
      </c>
      <c r="K50" s="29" t="str">
        <f aca="false">IF(OR(D50="",J50=""),"",IFERROR(CHOOSE(MATCH(INDEX(Listen!$B$2:$B$8,MATCH(D50,Listen!$A$2:$A$8,0)),{"hoehe","halb","balkon","null","abzug"},0),IF(I50="",1,INDEX(Listen!$E$2:$E$4,MATCH(I50,Listen!$D$2:$D$4,0))),IF(IF(I50="",1,INDEX(Listen!$E$2:$E$4,MATCH(I50,Listen!$D$2:$D$4,0)))=0,0,0.5),$G$4,0,-IF(I50="",1,INDEX(Listen!$E$2:$E$4,MATCH(I50,Listen!$D$2:$D$4,0)))),""))</f>
        <v/>
      </c>
      <c r="L50" s="30" t="str">
        <f aca="false">IF(OR(J50="",K50=""),"",ROUND(J50*K50,2))</f>
        <v/>
      </c>
    </row>
    <row r="51" customFormat="false" ht="15" hidden="false" customHeight="false" outlineLevel="0" collapsed="false">
      <c r="A51" s="25" t="n">
        <v>45</v>
      </c>
      <c r="B51" s="46"/>
      <c r="C51" s="46"/>
      <c r="D51" s="46"/>
      <c r="E51" s="46"/>
      <c r="F51" s="47"/>
      <c r="G51" s="47"/>
      <c r="H51" s="47"/>
      <c r="I51" s="46"/>
      <c r="J51" s="28" t="str">
        <f aca="false">IF(AND(H51="",OR(F51="",G51="")),"",IF(H51&lt;&gt;"",H51,IF(E51="Dreieck",F51*G51/2,F51*G51)))</f>
        <v/>
      </c>
      <c r="K51" s="29" t="str">
        <f aca="false">IF(OR(D51="",J51=""),"",IFERROR(CHOOSE(MATCH(INDEX(Listen!$B$2:$B$8,MATCH(D51,Listen!$A$2:$A$8,0)),{"hoehe","halb","balkon","null","abzug"},0),IF(I51="",1,INDEX(Listen!$E$2:$E$4,MATCH(I51,Listen!$D$2:$D$4,0))),IF(IF(I51="",1,INDEX(Listen!$E$2:$E$4,MATCH(I51,Listen!$D$2:$D$4,0)))=0,0,0.5),$G$4,0,-IF(I51="",1,INDEX(Listen!$E$2:$E$4,MATCH(I51,Listen!$D$2:$D$4,0)))),""))</f>
        <v/>
      </c>
      <c r="L51" s="30" t="str">
        <f aca="false">IF(OR(J51="",K51=""),"",ROUND(J51*K51,2))</f>
        <v/>
      </c>
    </row>
    <row r="52" customFormat="false" ht="15" hidden="false" customHeight="false" outlineLevel="0" collapsed="false">
      <c r="A52" s="25" t="n">
        <v>46</v>
      </c>
      <c r="B52" s="46"/>
      <c r="C52" s="46"/>
      <c r="D52" s="46"/>
      <c r="E52" s="46"/>
      <c r="F52" s="47"/>
      <c r="G52" s="47"/>
      <c r="H52" s="47"/>
      <c r="I52" s="46"/>
      <c r="J52" s="28" t="str">
        <f aca="false">IF(AND(H52="",OR(F52="",G52="")),"",IF(H52&lt;&gt;"",H52,IF(E52="Dreieck",F52*G52/2,F52*G52)))</f>
        <v/>
      </c>
      <c r="K52" s="29" t="str">
        <f aca="false">IF(OR(D52="",J52=""),"",IFERROR(CHOOSE(MATCH(INDEX(Listen!$B$2:$B$8,MATCH(D52,Listen!$A$2:$A$8,0)),{"hoehe","halb","balkon","null","abzug"},0),IF(I52="",1,INDEX(Listen!$E$2:$E$4,MATCH(I52,Listen!$D$2:$D$4,0))),IF(IF(I52="",1,INDEX(Listen!$E$2:$E$4,MATCH(I52,Listen!$D$2:$D$4,0)))=0,0,0.5),$G$4,0,-IF(I52="",1,INDEX(Listen!$E$2:$E$4,MATCH(I52,Listen!$D$2:$D$4,0)))),""))</f>
        <v/>
      </c>
      <c r="L52" s="30" t="str">
        <f aca="false">IF(OR(J52="",K52=""),"",ROUND(J52*K52,2))</f>
        <v/>
      </c>
    </row>
    <row r="53" customFormat="false" ht="15" hidden="false" customHeight="false" outlineLevel="0" collapsed="false">
      <c r="A53" s="25" t="n">
        <v>47</v>
      </c>
      <c r="B53" s="46"/>
      <c r="C53" s="46"/>
      <c r="D53" s="46"/>
      <c r="E53" s="46"/>
      <c r="F53" s="47"/>
      <c r="G53" s="47"/>
      <c r="H53" s="47"/>
      <c r="I53" s="46"/>
      <c r="J53" s="28" t="str">
        <f aca="false">IF(AND(H53="",OR(F53="",G53="")),"",IF(H53&lt;&gt;"",H53,IF(E53="Dreieck",F53*G53/2,F53*G53)))</f>
        <v/>
      </c>
      <c r="K53" s="29" t="str">
        <f aca="false">IF(OR(D53="",J53=""),"",IFERROR(CHOOSE(MATCH(INDEX(Listen!$B$2:$B$8,MATCH(D53,Listen!$A$2:$A$8,0)),{"hoehe","halb","balkon","null","abzug"},0),IF(I53="",1,INDEX(Listen!$E$2:$E$4,MATCH(I53,Listen!$D$2:$D$4,0))),IF(IF(I53="",1,INDEX(Listen!$E$2:$E$4,MATCH(I53,Listen!$D$2:$D$4,0)))=0,0,0.5),$G$4,0,-IF(I53="",1,INDEX(Listen!$E$2:$E$4,MATCH(I53,Listen!$D$2:$D$4,0)))),""))</f>
        <v/>
      </c>
      <c r="L53" s="30" t="str">
        <f aca="false">IF(OR(J53="",K53=""),"",ROUND(J53*K53,2))</f>
        <v/>
      </c>
    </row>
    <row r="54" customFormat="false" ht="15" hidden="false" customHeight="false" outlineLevel="0" collapsed="false">
      <c r="A54" s="25" t="n">
        <v>48</v>
      </c>
      <c r="B54" s="46"/>
      <c r="C54" s="46"/>
      <c r="D54" s="46"/>
      <c r="E54" s="46"/>
      <c r="F54" s="47"/>
      <c r="G54" s="47"/>
      <c r="H54" s="47"/>
      <c r="I54" s="46"/>
      <c r="J54" s="28" t="str">
        <f aca="false">IF(AND(H54="",OR(F54="",G54="")),"",IF(H54&lt;&gt;"",H54,IF(E54="Dreieck",F54*G54/2,F54*G54)))</f>
        <v/>
      </c>
      <c r="K54" s="29" t="str">
        <f aca="false">IF(OR(D54="",J54=""),"",IFERROR(CHOOSE(MATCH(INDEX(Listen!$B$2:$B$8,MATCH(D54,Listen!$A$2:$A$8,0)),{"hoehe","halb","balkon","null","abzug"},0),IF(I54="",1,INDEX(Listen!$E$2:$E$4,MATCH(I54,Listen!$D$2:$D$4,0))),IF(IF(I54="",1,INDEX(Listen!$E$2:$E$4,MATCH(I54,Listen!$D$2:$D$4,0)))=0,0,0.5),$G$4,0,-IF(I54="",1,INDEX(Listen!$E$2:$E$4,MATCH(I54,Listen!$D$2:$D$4,0)))),""))</f>
        <v/>
      </c>
      <c r="L54" s="30" t="str">
        <f aca="false">IF(OR(J54="",K54=""),"",ROUND(J54*K54,2))</f>
        <v/>
      </c>
    </row>
    <row r="55" customFormat="false" ht="15" hidden="false" customHeight="false" outlineLevel="0" collapsed="false">
      <c r="A55" s="25" t="n">
        <v>49</v>
      </c>
      <c r="B55" s="46"/>
      <c r="C55" s="46"/>
      <c r="D55" s="46"/>
      <c r="E55" s="46"/>
      <c r="F55" s="47"/>
      <c r="G55" s="47"/>
      <c r="H55" s="47"/>
      <c r="I55" s="46"/>
      <c r="J55" s="28" t="str">
        <f aca="false">IF(AND(H55="",OR(F55="",G55="")),"",IF(H55&lt;&gt;"",H55,IF(E55="Dreieck",F55*G55/2,F55*G55)))</f>
        <v/>
      </c>
      <c r="K55" s="29" t="str">
        <f aca="false">IF(OR(D55="",J55=""),"",IFERROR(CHOOSE(MATCH(INDEX(Listen!$B$2:$B$8,MATCH(D55,Listen!$A$2:$A$8,0)),{"hoehe","halb","balkon","null","abzug"},0),IF(I55="",1,INDEX(Listen!$E$2:$E$4,MATCH(I55,Listen!$D$2:$D$4,0))),IF(IF(I55="",1,INDEX(Listen!$E$2:$E$4,MATCH(I55,Listen!$D$2:$D$4,0)))=0,0,0.5),$G$4,0,-IF(I55="",1,INDEX(Listen!$E$2:$E$4,MATCH(I55,Listen!$D$2:$D$4,0)))),""))</f>
        <v/>
      </c>
      <c r="L55" s="30" t="str">
        <f aca="false">IF(OR(J55="",K55=""),"",ROUND(J55*K55,2))</f>
        <v/>
      </c>
    </row>
    <row r="56" customFormat="false" ht="15" hidden="false" customHeight="false" outlineLevel="0" collapsed="false">
      <c r="A56" s="25" t="n">
        <v>50</v>
      </c>
      <c r="B56" s="46"/>
      <c r="C56" s="46"/>
      <c r="D56" s="46"/>
      <c r="E56" s="46"/>
      <c r="F56" s="47"/>
      <c r="G56" s="47"/>
      <c r="H56" s="47"/>
      <c r="I56" s="46"/>
      <c r="J56" s="28" t="str">
        <f aca="false">IF(AND(H56="",OR(F56="",G56="")),"",IF(H56&lt;&gt;"",H56,IF(E56="Dreieck",F56*G56/2,F56*G56)))</f>
        <v/>
      </c>
      <c r="K56" s="29" t="str">
        <f aca="false">IF(OR(D56="",J56=""),"",IFERROR(CHOOSE(MATCH(INDEX(Listen!$B$2:$B$8,MATCH(D56,Listen!$A$2:$A$8,0)),{"hoehe","halb","balkon","null","abzug"},0),IF(I56="",1,INDEX(Listen!$E$2:$E$4,MATCH(I56,Listen!$D$2:$D$4,0))),IF(IF(I56="",1,INDEX(Listen!$E$2:$E$4,MATCH(I56,Listen!$D$2:$D$4,0)))=0,0,0.5),$G$4,0,-IF(I56="",1,INDEX(Listen!$E$2:$E$4,MATCH(I56,Listen!$D$2:$D$4,0)))),""))</f>
        <v/>
      </c>
      <c r="L56" s="30" t="str">
        <f aca="false">IF(OR(J56="",K56=""),"",ROUND(J56*K56,2))</f>
        <v/>
      </c>
    </row>
    <row r="57" customFormat="false" ht="15" hidden="false" customHeight="false" outlineLevel="0" collapsed="false">
      <c r="A57" s="25" t="n">
        <v>51</v>
      </c>
      <c r="B57" s="46"/>
      <c r="C57" s="46"/>
      <c r="D57" s="46"/>
      <c r="E57" s="46"/>
      <c r="F57" s="47"/>
      <c r="G57" s="47"/>
      <c r="H57" s="47"/>
      <c r="I57" s="46"/>
      <c r="J57" s="28" t="str">
        <f aca="false">IF(AND(H57="",OR(F57="",G57="")),"",IF(H57&lt;&gt;"",H57,IF(E57="Dreieck",F57*G57/2,F57*G57)))</f>
        <v/>
      </c>
      <c r="K57" s="29" t="str">
        <f aca="false">IF(OR(D57="",J57=""),"",IFERROR(CHOOSE(MATCH(INDEX(Listen!$B$2:$B$8,MATCH(D57,Listen!$A$2:$A$8,0)),{"hoehe","halb","balkon","null","abzug"},0),IF(I57="",1,INDEX(Listen!$E$2:$E$4,MATCH(I57,Listen!$D$2:$D$4,0))),IF(IF(I57="",1,INDEX(Listen!$E$2:$E$4,MATCH(I57,Listen!$D$2:$D$4,0)))=0,0,0.5),$G$4,0,-IF(I57="",1,INDEX(Listen!$E$2:$E$4,MATCH(I57,Listen!$D$2:$D$4,0)))),""))</f>
        <v/>
      </c>
      <c r="L57" s="30" t="str">
        <f aca="false">IF(OR(J57="",K57=""),"",ROUND(J57*K57,2))</f>
        <v/>
      </c>
    </row>
    <row r="58" customFormat="false" ht="15" hidden="false" customHeight="false" outlineLevel="0" collapsed="false">
      <c r="A58" s="25" t="n">
        <v>52</v>
      </c>
      <c r="B58" s="46"/>
      <c r="C58" s="46"/>
      <c r="D58" s="46"/>
      <c r="E58" s="46"/>
      <c r="F58" s="47"/>
      <c r="G58" s="47"/>
      <c r="H58" s="47"/>
      <c r="I58" s="46"/>
      <c r="J58" s="28" t="str">
        <f aca="false">IF(AND(H58="",OR(F58="",G58="")),"",IF(H58&lt;&gt;"",H58,IF(E58="Dreieck",F58*G58/2,F58*G58)))</f>
        <v/>
      </c>
      <c r="K58" s="29" t="str">
        <f aca="false">IF(OR(D58="",J58=""),"",IFERROR(CHOOSE(MATCH(INDEX(Listen!$B$2:$B$8,MATCH(D58,Listen!$A$2:$A$8,0)),{"hoehe","halb","balkon","null","abzug"},0),IF(I58="",1,INDEX(Listen!$E$2:$E$4,MATCH(I58,Listen!$D$2:$D$4,0))),IF(IF(I58="",1,INDEX(Listen!$E$2:$E$4,MATCH(I58,Listen!$D$2:$D$4,0)))=0,0,0.5),$G$4,0,-IF(I58="",1,INDEX(Listen!$E$2:$E$4,MATCH(I58,Listen!$D$2:$D$4,0)))),""))</f>
        <v/>
      </c>
      <c r="L58" s="30" t="str">
        <f aca="false">IF(OR(J58="",K58=""),"",ROUND(J58*K58,2))</f>
        <v/>
      </c>
    </row>
    <row r="59" customFormat="false" ht="15" hidden="false" customHeight="false" outlineLevel="0" collapsed="false">
      <c r="A59" s="25" t="n">
        <v>53</v>
      </c>
      <c r="B59" s="46"/>
      <c r="C59" s="46"/>
      <c r="D59" s="46"/>
      <c r="E59" s="46"/>
      <c r="F59" s="47"/>
      <c r="G59" s="47"/>
      <c r="H59" s="47"/>
      <c r="I59" s="46"/>
      <c r="J59" s="28" t="str">
        <f aca="false">IF(AND(H59="",OR(F59="",G59="")),"",IF(H59&lt;&gt;"",H59,IF(E59="Dreieck",F59*G59/2,F59*G59)))</f>
        <v/>
      </c>
      <c r="K59" s="29" t="str">
        <f aca="false">IF(OR(D59="",J59=""),"",IFERROR(CHOOSE(MATCH(INDEX(Listen!$B$2:$B$8,MATCH(D59,Listen!$A$2:$A$8,0)),{"hoehe","halb","balkon","null","abzug"},0),IF(I59="",1,INDEX(Listen!$E$2:$E$4,MATCH(I59,Listen!$D$2:$D$4,0))),IF(IF(I59="",1,INDEX(Listen!$E$2:$E$4,MATCH(I59,Listen!$D$2:$D$4,0)))=0,0,0.5),$G$4,0,-IF(I59="",1,INDEX(Listen!$E$2:$E$4,MATCH(I59,Listen!$D$2:$D$4,0)))),""))</f>
        <v/>
      </c>
      <c r="L59" s="30" t="str">
        <f aca="false">IF(OR(J59="",K59=""),"",ROUND(J59*K59,2))</f>
        <v/>
      </c>
    </row>
    <row r="60" customFormat="false" ht="15" hidden="false" customHeight="false" outlineLevel="0" collapsed="false">
      <c r="A60" s="25" t="n">
        <v>54</v>
      </c>
      <c r="B60" s="46"/>
      <c r="C60" s="46"/>
      <c r="D60" s="46"/>
      <c r="E60" s="46"/>
      <c r="F60" s="47"/>
      <c r="G60" s="47"/>
      <c r="H60" s="47"/>
      <c r="I60" s="46"/>
      <c r="J60" s="28" t="str">
        <f aca="false">IF(AND(H60="",OR(F60="",G60="")),"",IF(H60&lt;&gt;"",H60,IF(E60="Dreieck",F60*G60/2,F60*G60)))</f>
        <v/>
      </c>
      <c r="K60" s="29" t="str">
        <f aca="false">IF(OR(D60="",J60=""),"",IFERROR(CHOOSE(MATCH(INDEX(Listen!$B$2:$B$8,MATCH(D60,Listen!$A$2:$A$8,0)),{"hoehe","halb","balkon","null","abzug"},0),IF(I60="",1,INDEX(Listen!$E$2:$E$4,MATCH(I60,Listen!$D$2:$D$4,0))),IF(IF(I60="",1,INDEX(Listen!$E$2:$E$4,MATCH(I60,Listen!$D$2:$D$4,0)))=0,0,0.5),$G$4,0,-IF(I60="",1,INDEX(Listen!$E$2:$E$4,MATCH(I60,Listen!$D$2:$D$4,0)))),""))</f>
        <v/>
      </c>
      <c r="L60" s="30" t="str">
        <f aca="false">IF(OR(J60="",K60=""),"",ROUND(J60*K60,2))</f>
        <v/>
      </c>
    </row>
    <row r="61" customFormat="false" ht="15" hidden="false" customHeight="false" outlineLevel="0" collapsed="false">
      <c r="A61" s="25" t="n">
        <v>55</v>
      </c>
      <c r="B61" s="46"/>
      <c r="C61" s="46"/>
      <c r="D61" s="46"/>
      <c r="E61" s="46"/>
      <c r="F61" s="47"/>
      <c r="G61" s="47"/>
      <c r="H61" s="47"/>
      <c r="I61" s="46"/>
      <c r="J61" s="28" t="str">
        <f aca="false">IF(AND(H61="",OR(F61="",G61="")),"",IF(H61&lt;&gt;"",H61,IF(E61="Dreieck",F61*G61/2,F61*G61)))</f>
        <v/>
      </c>
      <c r="K61" s="29" t="str">
        <f aca="false">IF(OR(D61="",J61=""),"",IFERROR(CHOOSE(MATCH(INDEX(Listen!$B$2:$B$8,MATCH(D61,Listen!$A$2:$A$8,0)),{"hoehe","halb","balkon","null","abzug"},0),IF(I61="",1,INDEX(Listen!$E$2:$E$4,MATCH(I61,Listen!$D$2:$D$4,0))),IF(IF(I61="",1,INDEX(Listen!$E$2:$E$4,MATCH(I61,Listen!$D$2:$D$4,0)))=0,0,0.5),$G$4,0,-IF(I61="",1,INDEX(Listen!$E$2:$E$4,MATCH(I61,Listen!$D$2:$D$4,0)))),""))</f>
        <v/>
      </c>
      <c r="L61" s="30" t="str">
        <f aca="false">IF(OR(J61="",K61=""),"",ROUND(J61*K61,2))</f>
        <v/>
      </c>
    </row>
    <row r="62" customFormat="false" ht="15" hidden="false" customHeight="false" outlineLevel="0" collapsed="false">
      <c r="A62" s="25" t="n">
        <v>56</v>
      </c>
      <c r="B62" s="46"/>
      <c r="C62" s="46"/>
      <c r="D62" s="46"/>
      <c r="E62" s="46"/>
      <c r="F62" s="47"/>
      <c r="G62" s="47"/>
      <c r="H62" s="47"/>
      <c r="I62" s="46"/>
      <c r="J62" s="28" t="str">
        <f aca="false">IF(AND(H62="",OR(F62="",G62="")),"",IF(H62&lt;&gt;"",H62,IF(E62="Dreieck",F62*G62/2,F62*G62)))</f>
        <v/>
      </c>
      <c r="K62" s="29" t="str">
        <f aca="false">IF(OR(D62="",J62=""),"",IFERROR(CHOOSE(MATCH(INDEX(Listen!$B$2:$B$8,MATCH(D62,Listen!$A$2:$A$8,0)),{"hoehe","halb","balkon","null","abzug"},0),IF(I62="",1,INDEX(Listen!$E$2:$E$4,MATCH(I62,Listen!$D$2:$D$4,0))),IF(IF(I62="",1,INDEX(Listen!$E$2:$E$4,MATCH(I62,Listen!$D$2:$D$4,0)))=0,0,0.5),$G$4,0,-IF(I62="",1,INDEX(Listen!$E$2:$E$4,MATCH(I62,Listen!$D$2:$D$4,0)))),""))</f>
        <v/>
      </c>
      <c r="L62" s="30" t="str">
        <f aca="false">IF(OR(J62="",K62=""),"",ROUND(J62*K62,2))</f>
        <v/>
      </c>
    </row>
    <row r="63" customFormat="false" ht="15" hidden="false" customHeight="false" outlineLevel="0" collapsed="false">
      <c r="A63" s="25" t="n">
        <v>57</v>
      </c>
      <c r="B63" s="46"/>
      <c r="C63" s="46"/>
      <c r="D63" s="46"/>
      <c r="E63" s="46"/>
      <c r="F63" s="47"/>
      <c r="G63" s="47"/>
      <c r="H63" s="47"/>
      <c r="I63" s="46"/>
      <c r="J63" s="28" t="str">
        <f aca="false">IF(AND(H63="",OR(F63="",G63="")),"",IF(H63&lt;&gt;"",H63,IF(E63="Dreieck",F63*G63/2,F63*G63)))</f>
        <v/>
      </c>
      <c r="K63" s="29" t="str">
        <f aca="false">IF(OR(D63="",J63=""),"",IFERROR(CHOOSE(MATCH(INDEX(Listen!$B$2:$B$8,MATCH(D63,Listen!$A$2:$A$8,0)),{"hoehe","halb","balkon","null","abzug"},0),IF(I63="",1,INDEX(Listen!$E$2:$E$4,MATCH(I63,Listen!$D$2:$D$4,0))),IF(IF(I63="",1,INDEX(Listen!$E$2:$E$4,MATCH(I63,Listen!$D$2:$D$4,0)))=0,0,0.5),$G$4,0,-IF(I63="",1,INDEX(Listen!$E$2:$E$4,MATCH(I63,Listen!$D$2:$D$4,0)))),""))</f>
        <v/>
      </c>
      <c r="L63" s="30" t="str">
        <f aca="false">IF(OR(J63="",K63=""),"",ROUND(J63*K63,2))</f>
        <v/>
      </c>
    </row>
    <row r="64" customFormat="false" ht="15" hidden="false" customHeight="false" outlineLevel="0" collapsed="false">
      <c r="A64" s="25" t="n">
        <v>58</v>
      </c>
      <c r="B64" s="46"/>
      <c r="C64" s="46"/>
      <c r="D64" s="46"/>
      <c r="E64" s="46"/>
      <c r="F64" s="47"/>
      <c r="G64" s="47"/>
      <c r="H64" s="47"/>
      <c r="I64" s="46"/>
      <c r="J64" s="28" t="str">
        <f aca="false">IF(AND(H64="",OR(F64="",G64="")),"",IF(H64&lt;&gt;"",H64,IF(E64="Dreieck",F64*G64/2,F64*G64)))</f>
        <v/>
      </c>
      <c r="K64" s="29" t="str">
        <f aca="false">IF(OR(D64="",J64=""),"",IFERROR(CHOOSE(MATCH(INDEX(Listen!$B$2:$B$8,MATCH(D64,Listen!$A$2:$A$8,0)),{"hoehe","halb","balkon","null","abzug"},0),IF(I64="",1,INDEX(Listen!$E$2:$E$4,MATCH(I64,Listen!$D$2:$D$4,0))),IF(IF(I64="",1,INDEX(Listen!$E$2:$E$4,MATCH(I64,Listen!$D$2:$D$4,0)))=0,0,0.5),$G$4,0,-IF(I64="",1,INDEX(Listen!$E$2:$E$4,MATCH(I64,Listen!$D$2:$D$4,0)))),""))</f>
        <v/>
      </c>
      <c r="L64" s="30" t="str">
        <f aca="false">IF(OR(J64="",K64=""),"",ROUND(J64*K64,2))</f>
        <v/>
      </c>
    </row>
    <row r="65" customFormat="false" ht="15" hidden="false" customHeight="false" outlineLevel="0" collapsed="false">
      <c r="A65" s="25" t="n">
        <v>59</v>
      </c>
      <c r="B65" s="46"/>
      <c r="C65" s="46"/>
      <c r="D65" s="46"/>
      <c r="E65" s="46"/>
      <c r="F65" s="47"/>
      <c r="G65" s="47"/>
      <c r="H65" s="47"/>
      <c r="I65" s="46"/>
      <c r="J65" s="28" t="str">
        <f aca="false">IF(AND(H65="",OR(F65="",G65="")),"",IF(H65&lt;&gt;"",H65,IF(E65="Dreieck",F65*G65/2,F65*G65)))</f>
        <v/>
      </c>
      <c r="K65" s="29" t="str">
        <f aca="false">IF(OR(D65="",J65=""),"",IFERROR(CHOOSE(MATCH(INDEX(Listen!$B$2:$B$8,MATCH(D65,Listen!$A$2:$A$8,0)),{"hoehe","halb","balkon","null","abzug"},0),IF(I65="",1,INDEX(Listen!$E$2:$E$4,MATCH(I65,Listen!$D$2:$D$4,0))),IF(IF(I65="",1,INDEX(Listen!$E$2:$E$4,MATCH(I65,Listen!$D$2:$D$4,0)))=0,0,0.5),$G$4,0,-IF(I65="",1,INDEX(Listen!$E$2:$E$4,MATCH(I65,Listen!$D$2:$D$4,0)))),""))</f>
        <v/>
      </c>
      <c r="L65" s="30" t="str">
        <f aca="false">IF(OR(J65="",K65=""),"",ROUND(J65*K65,2))</f>
        <v/>
      </c>
    </row>
    <row r="66" customFormat="false" ht="15" hidden="false" customHeight="false" outlineLevel="0" collapsed="false">
      <c r="A66" s="25" t="n">
        <v>60</v>
      </c>
      <c r="B66" s="46"/>
      <c r="C66" s="46"/>
      <c r="D66" s="46"/>
      <c r="E66" s="46"/>
      <c r="F66" s="47"/>
      <c r="G66" s="47"/>
      <c r="H66" s="47"/>
      <c r="I66" s="46"/>
      <c r="J66" s="28" t="str">
        <f aca="false">IF(AND(H66="",OR(F66="",G66="")),"",IF(H66&lt;&gt;"",H66,IF(E66="Dreieck",F66*G66/2,F66*G66)))</f>
        <v/>
      </c>
      <c r="K66" s="29" t="str">
        <f aca="false">IF(OR(D66="",J66=""),"",IFERROR(CHOOSE(MATCH(INDEX(Listen!$B$2:$B$8,MATCH(D66,Listen!$A$2:$A$8,0)),{"hoehe","halb","balkon","null","abzug"},0),IF(I66="",1,INDEX(Listen!$E$2:$E$4,MATCH(I66,Listen!$D$2:$D$4,0))),IF(IF(I66="",1,INDEX(Listen!$E$2:$E$4,MATCH(I66,Listen!$D$2:$D$4,0)))=0,0,0.5),$G$4,0,-IF(I66="",1,INDEX(Listen!$E$2:$E$4,MATCH(I66,Listen!$D$2:$D$4,0)))),""))</f>
        <v/>
      </c>
      <c r="L66" s="30" t="str">
        <f aca="false">IF(OR(J66="",K66=""),"",ROUND(J66*K66,2))</f>
        <v/>
      </c>
    </row>
    <row r="67" customFormat="false" ht="15" hidden="false" customHeight="false" outlineLevel="0" collapsed="false">
      <c r="I67" s="31" t="s">
        <v>98</v>
      </c>
      <c r="J67" s="31"/>
      <c r="K67" s="31"/>
      <c r="L67" s="32" t="n">
        <f aca="false">SUM(L7:L66)</f>
        <v>31.58</v>
      </c>
    </row>
  </sheetData>
  <sheetProtection sheet="true" formatColumns="false" formatRows="false"/>
  <mergeCells count="2">
    <mergeCell ref="A4:D4"/>
    <mergeCell ref="E4:F4"/>
  </mergeCells>
  <conditionalFormatting sqref="D7:D66">
    <cfRule type="expression" priority="2" aboveAverage="0" equalAverage="0" bottom="0" percent="0" rank="0" text="" dxfId="0">
      <formula>AND(D7="",J7&lt;&gt;"")</formula>
    </cfRule>
  </conditionalFormatting>
  <conditionalFormatting sqref="I7:I66">
    <cfRule type="expression" priority="3" aboveAverage="0" equalAverage="0" bottom="0" percent="0" rank="0" text="" dxfId="0">
      <formula>AND(I7="",J7&lt;&gt;"",D7&lt;&gt;"",D7&lt;&gt;Listen!$A$5,D7&lt;&gt;Listen!$A$6)</formula>
    </cfRule>
  </conditionalFormatting>
  <dataValidations count="6">
    <dataValidation allowBlank="false" error="Bitte eine Zahl in Metern bzw. m² eingeben, z. B. 3,45." errorStyle="stop" errorTitle="Zahl" operator="between" showDropDown="false" showErrorMessage="false" showInputMessage="false" sqref="F7:H66" type="decimal">
      <formula1>0</formula1>
      <formula2>1000</formula2>
    </dataValidation>
    <dataValidation allowBlank="true" error="Bitte einen Wert aus der Liste wählen." errorStyle="stop" errorTitle="Auswahl" operator="between" showDropDown="false" showErrorMessage="false" showInputMessage="false" sqref="D7:D66" type="list">
      <formula1>Listen!$A$2:$A$8</formula1>
      <formula2>0</formula2>
    </dataValidation>
    <dataValidation allowBlank="true" error="Bitte einen Wert aus der Liste wählen." errorStyle="stop" errorTitle="Auswahl" operator="between" showDropDown="false" showErrorMessage="false" showInputMessage="false" sqref="I7:I66" type="list">
      <formula1>Listen!$D$2:$D$4</formula1>
      <formula2>0</formula2>
    </dataValidation>
    <dataValidation allowBlank="true" error="Bitte einen Wert aus der Liste wählen." errorStyle="stop" errorTitle="Auswahl" operator="between" showDropDown="false" showErrorMessage="false" showInputMessage="false" sqref="E7:E66" type="list">
      <formula1>Listen!$G$2:$G$3</formula1>
      <formula2>0</formula2>
    </dataValidation>
    <dataValidation allowBlank="true" error="Bitte einen Wert aus der Liste wählen." errorStyle="stop" errorTitle="Auswahl" operator="between" showDropDown="false" showErrorMessage="false" showInputMessage="false" sqref="B7:B66" type="list">
      <formula1>Listen!$I$2:$I$8</formula1>
      <formula2>0</formula2>
    </dataValidation>
    <dataValidation allowBlank="true" error="Bitte einen Wert aus der Liste wählen." errorStyle="stop" errorTitle="Auswahl" operator="between" showDropDown="false" showErrorMessage="false" showInputMessage="false" sqref="E4" type="list">
      <formula1>Listen!$K$2:$K$3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&amp;R&amp;"Arial,Regular"&amp;7 Version 1.0 · Stand September 2026 · Seite &amp;P von &amp;N</oddHeader>
    <oddFooter>&amp;C&amp;"Arial,Regular"&amp;7 Nur zur ersten Orientierung – ersetzt kein Aufmaß vor Ort und wird von Banken in der Regel nicht für eine Finanzierung akzeptiert.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90</v>
      </c>
      <c r="B1" s="0" t="s">
        <v>135</v>
      </c>
      <c r="D1" s="0" t="s">
        <v>136</v>
      </c>
      <c r="E1" s="0" t="s">
        <v>137</v>
      </c>
      <c r="G1" s="0" t="s">
        <v>91</v>
      </c>
      <c r="I1" s="0" t="s">
        <v>88</v>
      </c>
      <c r="K1" s="0" t="s">
        <v>133</v>
      </c>
      <c r="L1" s="0" t="s">
        <v>137</v>
      </c>
    </row>
    <row r="2" customFormat="false" ht="15" hidden="false" customHeight="false" outlineLevel="0" collapsed="false">
      <c r="A2" s="0" t="s">
        <v>114</v>
      </c>
      <c r="B2" s="0" t="s">
        <v>138</v>
      </c>
      <c r="D2" s="0" t="s">
        <v>127</v>
      </c>
      <c r="E2" s="0" t="n">
        <v>1</v>
      </c>
      <c r="G2" s="0" t="s">
        <v>75</v>
      </c>
      <c r="I2" s="0" t="s">
        <v>104</v>
      </c>
      <c r="K2" s="0" t="s">
        <v>84</v>
      </c>
      <c r="L2" s="0" t="n">
        <v>0.25</v>
      </c>
    </row>
    <row r="3" customFormat="false" ht="15" hidden="false" customHeight="false" outlineLevel="0" collapsed="false">
      <c r="A3" s="0" t="s">
        <v>115</v>
      </c>
      <c r="B3" s="0" t="s">
        <v>138</v>
      </c>
      <c r="D3" s="0" t="s">
        <v>128</v>
      </c>
      <c r="E3" s="0" t="n">
        <v>0.5</v>
      </c>
      <c r="G3" s="0" t="s">
        <v>77</v>
      </c>
      <c r="I3" s="0" t="s">
        <v>105</v>
      </c>
      <c r="K3" s="0" t="s">
        <v>139</v>
      </c>
      <c r="L3" s="0" t="n">
        <v>0.5</v>
      </c>
    </row>
    <row r="4" customFormat="false" ht="15" hidden="false" customHeight="false" outlineLevel="0" collapsed="false">
      <c r="A4" s="0" t="s">
        <v>116</v>
      </c>
      <c r="B4" s="0" t="s">
        <v>140</v>
      </c>
      <c r="D4" s="0" t="s">
        <v>129</v>
      </c>
      <c r="E4" s="0" t="n">
        <v>0</v>
      </c>
      <c r="I4" s="0" t="s">
        <v>106</v>
      </c>
    </row>
    <row r="5" customFormat="false" ht="15" hidden="false" customHeight="false" outlineLevel="0" collapsed="false">
      <c r="A5" s="0" t="s">
        <v>117</v>
      </c>
      <c r="B5" s="0" t="s">
        <v>141</v>
      </c>
      <c r="I5" s="0" t="s">
        <v>107</v>
      </c>
    </row>
    <row r="6" customFormat="false" ht="15" hidden="false" customHeight="false" outlineLevel="0" collapsed="false">
      <c r="A6" s="0" t="s">
        <v>118</v>
      </c>
      <c r="B6" s="0" t="s">
        <v>142</v>
      </c>
      <c r="I6" s="0" t="s">
        <v>108</v>
      </c>
    </row>
    <row r="7" customFormat="false" ht="15" hidden="false" customHeight="false" outlineLevel="0" collapsed="false">
      <c r="A7" s="0" t="s">
        <v>119</v>
      </c>
      <c r="B7" s="0" t="s">
        <v>143</v>
      </c>
      <c r="I7" s="0" t="s">
        <v>109</v>
      </c>
    </row>
    <row r="8" customFormat="false" ht="15" hidden="false" customHeight="false" outlineLevel="0" collapsed="false">
      <c r="A8" s="0" t="s">
        <v>120</v>
      </c>
      <c r="B8" s="0" t="s">
        <v>143</v>
      </c>
      <c r="I8" s="0" t="s">
        <v>110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2026-09-23T19:36:28Z</dcterms:created>
  <dc:creator>Ines van Genabith</dc:creator>
  <dc:description/>
  <dc:language>en-US</dc:language>
  <cp:lastModifiedBy/>
  <dcterms:modified xsi:type="dcterms:W3CDTF">2026-09-23T19:36:28Z</dcterms:modified>
  <cp:revision>0</cp:revision>
  <dc:subject/>
  <dc:title>Wohnflächenrechner nach WoFlV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